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4F13D842-380B-4019-B6DD-8C1233B22C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zedmiar" sheetId="2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2" l="1"/>
  <c r="H4" i="2"/>
  <c r="H44" i="2" l="1"/>
  <c r="H39" i="2" l="1"/>
  <c r="H46" i="2" l="1"/>
  <c r="H45" i="2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9" i="1"/>
  <c r="Q32" i="1"/>
  <c r="I32" i="1" l="1"/>
  <c r="U32" i="1" l="1"/>
  <c r="M32" i="1" l="1"/>
  <c r="O32" i="1"/>
  <c r="S32" i="1"/>
  <c r="K32" i="1" l="1"/>
</calcChain>
</file>

<file path=xl/sharedStrings.xml><?xml version="1.0" encoding="utf-8"?>
<sst xmlns="http://schemas.openxmlformats.org/spreadsheetml/2006/main" count="320" uniqueCount="211">
  <si>
    <t xml:space="preserve">                  Opis</t>
  </si>
  <si>
    <t>Roboty montażowe</t>
  </si>
  <si>
    <t>m</t>
  </si>
  <si>
    <t>Sieć wodociągowa z rur PE fi 63 mm</t>
  </si>
  <si>
    <t>szt</t>
  </si>
  <si>
    <t>Sieć wodociągowa z rur PE fi 25</t>
  </si>
  <si>
    <t>Wykonanie studzienek kanaliz.-odwadn. fi 425 mm</t>
  </si>
  <si>
    <t>Oznakowanie trasy wodociągu taśmą</t>
  </si>
  <si>
    <t>Próba wodna szczelności sieci wodociąg.</t>
  </si>
  <si>
    <t>kpl.</t>
  </si>
  <si>
    <t>Roboty ziemne</t>
  </si>
  <si>
    <t>Roboty pomiarowe przy liniowych robotach ziemnych wraz z obsługa geodezyjną</t>
  </si>
  <si>
    <t>Wykopy liniowe z wydobyciem urobku łopatą</t>
  </si>
  <si>
    <t>m3</t>
  </si>
  <si>
    <t>Wykopy liniowe wykonywane na odkład koparką</t>
  </si>
  <si>
    <t>Zasypywanie wykopów spycharkami</t>
  </si>
  <si>
    <t>Zagęszczanie nasypów ubijakami mechanicznymi</t>
  </si>
  <si>
    <t>kal. włas.</t>
  </si>
  <si>
    <t>Przygotowanie projektu wykonawczego</t>
  </si>
  <si>
    <t>klp</t>
  </si>
  <si>
    <t>Podstawa  wyceny</t>
  </si>
  <si>
    <t>Lp.</t>
  </si>
  <si>
    <t>Ilość</t>
  </si>
  <si>
    <t>Jedn.  miary</t>
  </si>
  <si>
    <t>I</t>
  </si>
  <si>
    <t>II</t>
  </si>
  <si>
    <t xml:space="preserve">na realizację zadania inwestycyjnego p.n Przebudowa sieci wodociągowej z odtworzeniem dróg wewnątrz ogrodowych wraz z przywróceniem ciśnienia na poszczególnych działkach
</t>
  </si>
  <si>
    <t>Inwestor: Rodzinny Ogród Działkowy "Złote Piaski" w Siedlcach</t>
  </si>
  <si>
    <t>Załącznik Nr 1</t>
  </si>
  <si>
    <t xml:space="preserve">szt.        </t>
  </si>
  <si>
    <t xml:space="preserve">szt. </t>
  </si>
  <si>
    <t xml:space="preserve">szt </t>
  </si>
  <si>
    <t xml:space="preserve">km </t>
  </si>
  <si>
    <t>Wykonanie podsypki grubości 15 cm</t>
  </si>
  <si>
    <t>KNR 2-15 
0112-03</t>
  </si>
  <si>
    <t>KNR-W2 
19 0102-01</t>
  </si>
  <si>
    <t>KNR-W2-18
0704-01</t>
  </si>
  <si>
    <t>KNR-W2-01
0113-08</t>
  </si>
  <si>
    <t>Kalkulacja własna</t>
  </si>
  <si>
    <t>KNNR1 
0210-01</t>
  </si>
  <si>
    <t>KNNR-4
1411-02</t>
  </si>
  <si>
    <t>KNR-W2-01
0228-02</t>
  </si>
  <si>
    <t>KNNR1
0214-01</t>
  </si>
  <si>
    <t>OGÓŁEM WARTOŚĆ</t>
  </si>
  <si>
    <t>Cena zł</t>
  </si>
  <si>
    <t>Wartość zł</t>
  </si>
  <si>
    <t>szt.</t>
  </si>
  <si>
    <t>Brutto</t>
  </si>
  <si>
    <t>Montaż trónika sidłowego fi 110/63 z zasuwą i obudową</t>
  </si>
  <si>
    <t>Montaż trójnika PE 63/63</t>
  </si>
  <si>
    <t>Montaż trónika PE 63/32</t>
  </si>
  <si>
    <t>Montaż trójnika PE 63/25</t>
  </si>
  <si>
    <t>KNR-W 2 -18 0109-01</t>
  </si>
  <si>
    <t>Montaż zaślepki PE fi 63</t>
  </si>
  <si>
    <t>Montaż kolan przejsciowych fi 25/3/4'' g.w.</t>
  </si>
  <si>
    <t xml:space="preserve">Montaż rurociągów z rur stalowych, ocynkowanych fi 20mm </t>
  </si>
  <si>
    <t>KNR-W 2-18
012-01</t>
  </si>
  <si>
    <t>KNR-W 2-18 0808-01</t>
  </si>
  <si>
    <t>KNR-W 2-18 0112-01</t>
  </si>
  <si>
    <t>KNR-W 2-15
 0103-02</t>
  </si>
  <si>
    <t>KNR-W 2-150135-02</t>
  </si>
  <si>
    <t>Montaż zaworów czerpalnych fi 20mm ze złączką do węża</t>
  </si>
  <si>
    <t>KNR-W 2-18 0517-01</t>
  </si>
  <si>
    <t>Montaż zaworów spustowych Fi 25 mm w studzienkach</t>
  </si>
  <si>
    <t>KNR 2-01 0310-05</t>
  </si>
  <si>
    <t>2 x 800</t>
  </si>
  <si>
    <t>2 x 85</t>
  </si>
  <si>
    <t>40 x 80</t>
  </si>
  <si>
    <t>2 x45</t>
  </si>
  <si>
    <t>120x27,80</t>
  </si>
  <si>
    <t>40x50</t>
  </si>
  <si>
    <t>50x51</t>
  </si>
  <si>
    <t>40x56</t>
  </si>
  <si>
    <t>2x1900</t>
  </si>
  <si>
    <t>2x114</t>
  </si>
  <si>
    <t>4x70</t>
  </si>
  <si>
    <t>115x48</t>
  </si>
  <si>
    <t>5x48</t>
  </si>
  <si>
    <t>110x35</t>
  </si>
  <si>
    <t>0,320x2500</t>
  </si>
  <si>
    <t>1x800</t>
  </si>
  <si>
    <t>5x70</t>
  </si>
  <si>
    <t>151x48</t>
  </si>
  <si>
    <t>7x48</t>
  </si>
  <si>
    <t>110x6,0</t>
  </si>
  <si>
    <t>1x85</t>
  </si>
  <si>
    <t>240x37</t>
  </si>
  <si>
    <t>1x45</t>
  </si>
  <si>
    <t>25x56</t>
  </si>
  <si>
    <t>1x1900</t>
  </si>
  <si>
    <t>1x114</t>
  </si>
  <si>
    <t>5x120</t>
  </si>
  <si>
    <t>0,240x2500</t>
  </si>
  <si>
    <t>alejka nr 2 ,,R'',działki 65-76;           116-128</t>
  </si>
  <si>
    <t>Suma</t>
  </si>
  <si>
    <t>Razem</t>
  </si>
  <si>
    <t>aleja nr 3 ,,R" , działki 142-157;           168-184</t>
  </si>
  <si>
    <t>33x80</t>
  </si>
  <si>
    <t>325x37</t>
  </si>
  <si>
    <t>99x27,80</t>
  </si>
  <si>
    <t>33x50</t>
  </si>
  <si>
    <t>41x51</t>
  </si>
  <si>
    <t>33x56</t>
  </si>
  <si>
    <t>3x70</t>
  </si>
  <si>
    <t>77x48</t>
  </si>
  <si>
    <t>4x48</t>
  </si>
  <si>
    <t>73x6,0</t>
  </si>
  <si>
    <t>144x6,0</t>
  </si>
  <si>
    <t>151x35</t>
  </si>
  <si>
    <t>0,325x2500</t>
  </si>
  <si>
    <t>Przewiert otworu fi 110 mm do głębokości 1,5m</t>
  </si>
  <si>
    <t>mb</t>
  </si>
  <si>
    <t>33 szt.</t>
  </si>
  <si>
    <t>40  szt.</t>
  </si>
  <si>
    <t>KNNR- 6  0204-01</t>
  </si>
  <si>
    <t>Nawierzchnia z tłucznia kamiennego z zagęszczeniem i wałowaniem grubości 10 cm</t>
  </si>
  <si>
    <t>m2</t>
  </si>
  <si>
    <t>2x800</t>
  </si>
  <si>
    <t>2x85</t>
  </si>
  <si>
    <t>32x80</t>
  </si>
  <si>
    <t>96x27,8</t>
  </si>
  <si>
    <t>32x50</t>
  </si>
  <si>
    <t>40x51</t>
  </si>
  <si>
    <t>32x56</t>
  </si>
  <si>
    <t>245x37</t>
  </si>
  <si>
    <t>2x45</t>
  </si>
  <si>
    <t>0,245x2500</t>
  </si>
  <si>
    <t>78x48</t>
  </si>
  <si>
    <t>32szt</t>
  </si>
  <si>
    <t>77x35</t>
  </si>
  <si>
    <t>78x35</t>
  </si>
  <si>
    <t>6x120</t>
  </si>
  <si>
    <t>Montaz zasuwy kołnierzowej fi 65 mm</t>
  </si>
  <si>
    <t>310x37</t>
  </si>
  <si>
    <t>alejka miedzy 4 a 5 aleją, działki  787-873</t>
  </si>
  <si>
    <t>550x37</t>
  </si>
  <si>
    <t>45x80</t>
  </si>
  <si>
    <t>4x45</t>
  </si>
  <si>
    <t>135x27,80</t>
  </si>
  <si>
    <t>45x50</t>
  </si>
  <si>
    <t>56x51</t>
  </si>
  <si>
    <t>45x56</t>
  </si>
  <si>
    <t>0,160x2500</t>
  </si>
  <si>
    <t>300x18,35</t>
  </si>
  <si>
    <t>45 szt.</t>
  </si>
  <si>
    <t>24 szt.</t>
  </si>
  <si>
    <t>24x80</t>
  </si>
  <si>
    <t>24x50</t>
  </si>
  <si>
    <t>30x51</t>
  </si>
  <si>
    <t>480x18,35</t>
  </si>
  <si>
    <t>104x48</t>
  </si>
  <si>
    <t>99x6,0</t>
  </si>
  <si>
    <t>104x35</t>
  </si>
  <si>
    <t>6x48</t>
  </si>
  <si>
    <t>72x6</t>
  </si>
  <si>
    <t>72x27,80</t>
  </si>
  <si>
    <t>aleja nr 4, działki nr 362-581</t>
  </si>
  <si>
    <t>60 szt</t>
  </si>
  <si>
    <t>60x80</t>
  </si>
  <si>
    <t>680x37</t>
  </si>
  <si>
    <t>6x45</t>
  </si>
  <si>
    <t>180x27,8</t>
  </si>
  <si>
    <t>60x50</t>
  </si>
  <si>
    <t>75x51</t>
  </si>
  <si>
    <t>60x56</t>
  </si>
  <si>
    <t>0,230x2500</t>
  </si>
  <si>
    <t>7x70</t>
  </si>
  <si>
    <t>200x48</t>
  </si>
  <si>
    <t>11x48</t>
  </si>
  <si>
    <t>189x6</t>
  </si>
  <si>
    <t>200x35</t>
  </si>
  <si>
    <t>460x18,35</t>
  </si>
  <si>
    <t>650x18,35</t>
  </si>
  <si>
    <t>160x1,46</t>
  </si>
  <si>
    <t>240x1,46</t>
  </si>
  <si>
    <t>325x1,46</t>
  </si>
  <si>
    <t>230x1,46</t>
  </si>
  <si>
    <t>Zdrowie, aleja nr.5 i 6, działki nr 89-128</t>
  </si>
  <si>
    <t>alejka ,,Zlote Piaski, działki nr. 563-587; 445-472</t>
  </si>
  <si>
    <t>Kosztorys robót</t>
  </si>
  <si>
    <t>kalkulacja własna</t>
  </si>
  <si>
    <t>Roboty drogowe</t>
  </si>
  <si>
    <t>KNNR-6</t>
  </si>
  <si>
    <t>Oznakowanie i profilowanie 0,100*2*0,10</t>
  </si>
  <si>
    <t xml:space="preserve">                                  Ogółem wartość</t>
  </si>
  <si>
    <t>KNNR-6 0204-01</t>
  </si>
  <si>
    <t>Montaz trójnika PE 63/25</t>
  </si>
  <si>
    <t xml:space="preserve">Montaż  rur stalowych, ocynkowanych fi 20mm </t>
  </si>
  <si>
    <t>Zasypywanie wykopów ręcznie</t>
  </si>
  <si>
    <t>Montaż trójnika PE 25/32/25</t>
  </si>
  <si>
    <t>Nawierzchnia z tłucznia kamiennego o frakcji 4-31 mm z zagęszczeniem i wałowaniem grubości 10 cm</t>
  </si>
  <si>
    <t>Montaż nawiertki żeliwnej 110/50  z zasuwą i obudową</t>
  </si>
  <si>
    <t>Montaż trójnika PE 32/40/32</t>
  </si>
  <si>
    <t>Siec wodociągowa z PE 32</t>
  </si>
  <si>
    <t>Siec wodociągowa z PE 25</t>
  </si>
  <si>
    <t>KNR- 2-18  0808-01</t>
  </si>
  <si>
    <t>Montaz trójnika PE 63/63/63</t>
  </si>
  <si>
    <t>Złączka prosta PE fi 63</t>
  </si>
  <si>
    <t>KNR 2-15  0112-03</t>
  </si>
  <si>
    <t>Montaż zaworów spustowych fi 25 w studzienkach</t>
  </si>
  <si>
    <t>Montaz nawiertki żeliwnej 110/40</t>
  </si>
  <si>
    <t>km</t>
  </si>
  <si>
    <t xml:space="preserve">                                                                              </t>
  </si>
  <si>
    <t xml:space="preserve">                                                                         </t>
  </si>
  <si>
    <t xml:space="preserve">                                                                                                                                </t>
  </si>
  <si>
    <t>Montaż nasuwki PE 63</t>
  </si>
  <si>
    <t>Montaz zasuwy żeliwnej fi 80 do istniejącej sieci 3"</t>
  </si>
  <si>
    <t xml:space="preserve">Montaż łącznika  rurowo-kołnierzowego RK DN80 </t>
  </si>
  <si>
    <t>Ogółem wartość brutto</t>
  </si>
  <si>
    <t xml:space="preserve">na realizację zadania inwestycyjnego p.n Kontynuacja przebudowy sieci wodociągowej. Plan na 2026r.
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</si>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</sst>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4" fillId="2" borderId="15" applyNumberFormat="0" applyAlignment="0" applyProtection="0"/>
  </cellStyleXfs>
  <cellXfs count="184">
    <xf numFmtId="0" fontId="0" fillId="0" borderId="0" xfId="0"/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vertical="center"/>
    </xf>
    <xf numFmtId="0" fontId="15" fillId="0" borderId="1" xfId="0" applyFont="1" applyBorder="1" applyAlignment="1">
      <alignment horizontal="right" vertical="center"/>
    </xf>
    <xf numFmtId="4" fontId="15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15" fillId="0" borderId="0" xfId="0" applyFont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8" xfId="0" applyBorder="1"/>
    <xf numFmtId="4" fontId="0" fillId="0" borderId="9" xfId="0" applyNumberFormat="1" applyBorder="1" applyAlignment="1">
      <alignment horizontal="right" vertical="center"/>
    </xf>
    <xf numFmtId="0" fontId="15" fillId="0" borderId="3" xfId="0" applyFont="1" applyBorder="1"/>
    <xf numFmtId="0" fontId="0" fillId="0" borderId="8" xfId="0" applyBorder="1" applyAlignment="1">
      <alignment horizontal="center" vertical="center" wrapText="1"/>
    </xf>
    <xf numFmtId="0" fontId="0" fillId="0" borderId="4" xfId="0" applyBorder="1"/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0" fillId="0" borderId="4" xfId="0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5" fillId="0" borderId="12" xfId="0" applyFont="1" applyBorder="1" applyAlignment="1">
      <alignment horizontal="right" vertical="center"/>
    </xf>
    <xf numFmtId="4" fontId="15" fillId="0" borderId="12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2" xfId="0" applyBorder="1"/>
    <xf numFmtId="0" fontId="18" fillId="0" borderId="2" xfId="0" applyFont="1" applyBorder="1" applyAlignment="1">
      <alignment horizontal="left" vertical="center" wrapText="1"/>
    </xf>
    <xf numFmtId="0" fontId="0" fillId="0" borderId="14" xfId="0" applyBorder="1"/>
    <xf numFmtId="0" fontId="2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8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left" vertical="center" wrapText="1"/>
    </xf>
    <xf numFmtId="4" fontId="15" fillId="0" borderId="8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4" fontId="14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center" wrapText="1"/>
    </xf>
    <xf numFmtId="4" fontId="1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4" fillId="2" borderId="0" xfId="1" applyBorder="1"/>
    <xf numFmtId="0" fontId="4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0" fontId="0" fillId="0" borderId="0" xfId="0" applyAlignment="1">
      <alignment vertical="top"/>
    </xf>
    <xf numFmtId="0" fontId="26" fillId="0" borderId="2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2">
    <cellStyle name="Normalny" xfId="0" builtinId="0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zoomScale="80" zoomScaleNormal="80" workbookViewId="0">
      <pane ySplit="6" topLeftCell="A7" activePane="bottomLeft" state="frozen"/>
      <selection pane="bottomLeft" activeCell="O8" sqref="O8"/>
    </sheetView>
  </sheetViews>
  <sheetFormatPr defaultRowHeight="14.5" x14ac:dyDescent="0.35"/>
  <cols>
    <col min="1" max="1" width="1.453125" customWidth="1"/>
    <col min="2" max="2" width="5" style="8" customWidth="1"/>
    <col min="3" max="3" width="10.54296875" style="8" customWidth="1"/>
    <col min="4" max="4" width="32.26953125" style="22" customWidth="1"/>
    <col min="5" max="5" width="6.26953125" style="8" customWidth="1"/>
    <col min="6" max="6" width="6.26953125" style="18" customWidth="1"/>
    <col min="7" max="7" width="8.26953125" style="19" customWidth="1"/>
    <col min="8" max="8" width="13" style="19" customWidth="1"/>
    <col min="9" max="9" width="13.7265625" style="19" customWidth="1"/>
    <col min="10" max="10" width="9" style="19" customWidth="1"/>
    <col min="11" max="11" width="9.26953125" customWidth="1"/>
    <col min="12" max="12" width="7" customWidth="1"/>
    <col min="13" max="13" width="9.26953125" customWidth="1"/>
    <col min="14" max="14" width="7.453125" customWidth="1"/>
    <col min="15" max="15" width="9.453125" customWidth="1"/>
    <col min="16" max="16" width="7.453125" customWidth="1"/>
    <col min="17" max="17" width="9.26953125" customWidth="1"/>
    <col min="19" max="19" width="9.81640625" customWidth="1"/>
    <col min="20" max="20" width="9.1796875" customWidth="1"/>
    <col min="21" max="21" width="9.54296875" customWidth="1"/>
    <col min="22" max="22" width="9.26953125" customWidth="1"/>
    <col min="23" max="23" width="8.81640625" customWidth="1"/>
    <col min="24" max="24" width="9.26953125" customWidth="1"/>
    <col min="25" max="25" width="8.81640625" customWidth="1"/>
    <col min="26" max="26" width="9.1796875"/>
  </cols>
  <sheetData>
    <row r="1" spans="1:29" x14ac:dyDescent="0.35">
      <c r="D1" s="22" t="s">
        <v>202</v>
      </c>
      <c r="E1" s="145"/>
      <c r="F1" s="145"/>
      <c r="G1" s="145"/>
      <c r="H1" s="145"/>
      <c r="I1" s="8"/>
      <c r="J1" s="8"/>
    </row>
    <row r="2" spans="1:29" ht="18.75" customHeight="1" x14ac:dyDescent="0.55000000000000004">
      <c r="B2" s="157" t="s">
        <v>210</v>
      </c>
      <c r="C2" s="157"/>
      <c r="D2" s="157"/>
      <c r="E2" s="157"/>
      <c r="F2" s="157"/>
      <c r="G2" s="157"/>
      <c r="H2" s="157"/>
      <c r="I2" s="87"/>
      <c r="J2" s="87"/>
    </row>
    <row r="3" spans="1:29" ht="99.75" customHeight="1" x14ac:dyDescent="0.45">
      <c r="B3" s="158" t="s">
        <v>209</v>
      </c>
      <c r="C3" s="156"/>
      <c r="D3" s="156"/>
      <c r="E3" s="156"/>
      <c r="F3" s="156"/>
      <c r="G3" s="156"/>
      <c r="H3" s="156"/>
      <c r="I3" s="108"/>
      <c r="J3" s="141"/>
      <c r="K3" s="88"/>
      <c r="L3" s="156"/>
      <c r="M3" s="109"/>
      <c r="N3" s="156"/>
      <c r="O3" s="110"/>
      <c r="P3" s="156"/>
      <c r="Q3" s="109"/>
      <c r="R3" s="165"/>
      <c r="S3" s="112"/>
      <c r="T3" s="165"/>
      <c r="U3" s="113"/>
      <c r="V3" s="111"/>
      <c r="W3" s="114"/>
      <c r="X3" s="165"/>
      <c r="Y3" s="115"/>
      <c r="Z3" s="141"/>
    </row>
    <row r="4" spans="1:29" ht="9.75" hidden="1" customHeight="1" x14ac:dyDescent="0.45">
      <c r="B4" s="56"/>
      <c r="C4" s="64"/>
      <c r="D4" s="57"/>
      <c r="E4" s="57"/>
      <c r="F4" s="57"/>
      <c r="G4" s="57"/>
      <c r="H4" s="57" t="e">
        <f>PRODUCT(F*H)</f>
        <v>#NAME?</v>
      </c>
      <c r="I4" s="141"/>
      <c r="J4" s="141"/>
      <c r="L4" s="156"/>
      <c r="N4" s="156"/>
      <c r="P4" s="156"/>
      <c r="Q4" s="32"/>
      <c r="R4" s="165"/>
      <c r="S4" s="111"/>
      <c r="T4" s="165"/>
      <c r="U4" s="111"/>
      <c r="V4" s="111"/>
      <c r="W4" s="111"/>
      <c r="X4" s="165"/>
      <c r="Y4" s="32"/>
      <c r="Z4" s="141"/>
    </row>
    <row r="5" spans="1:29" s="82" customFormat="1" ht="26.25" customHeight="1" x14ac:dyDescent="0.45">
      <c r="A5"/>
      <c r="B5" s="159" t="s">
        <v>27</v>
      </c>
      <c r="C5" s="159"/>
      <c r="D5" s="159"/>
      <c r="E5" s="159"/>
      <c r="F5" s="159"/>
      <c r="G5" s="159"/>
      <c r="H5" s="159"/>
      <c r="I5" s="141"/>
      <c r="J5" s="141"/>
      <c r="K5" s="32"/>
      <c r="L5" s="156"/>
      <c r="M5" s="32"/>
      <c r="N5" s="156"/>
      <c r="O5" s="116"/>
      <c r="P5" s="156"/>
      <c r="Q5" s="32"/>
      <c r="R5" s="165"/>
      <c r="S5" s="111"/>
      <c r="T5" s="165"/>
      <c r="U5" s="111"/>
      <c r="V5" s="111"/>
      <c r="W5" s="111"/>
      <c r="X5" s="165"/>
      <c r="Y5" s="32"/>
      <c r="Z5" s="141"/>
      <c r="AA5"/>
      <c r="AB5"/>
      <c r="AC5"/>
    </row>
    <row r="6" spans="1:29" ht="29.25" customHeight="1" x14ac:dyDescent="0.35">
      <c r="B6" s="2" t="s">
        <v>21</v>
      </c>
      <c r="C6" s="4" t="s">
        <v>20</v>
      </c>
      <c r="D6" s="60" t="s">
        <v>0</v>
      </c>
      <c r="E6" s="4" t="s">
        <v>23</v>
      </c>
      <c r="F6" s="4" t="s">
        <v>22</v>
      </c>
      <c r="G6" s="5" t="s">
        <v>44</v>
      </c>
      <c r="H6" s="5" t="s">
        <v>45</v>
      </c>
      <c r="I6" s="117"/>
      <c r="K6" s="118"/>
      <c r="N6" s="119"/>
      <c r="Q6" s="117"/>
      <c r="R6" s="120"/>
      <c r="S6" s="120"/>
      <c r="T6" s="120"/>
      <c r="U6" s="120"/>
      <c r="V6" s="120"/>
      <c r="W6" s="120"/>
      <c r="X6" s="120"/>
    </row>
    <row r="7" spans="1:29" ht="22.5" customHeight="1" x14ac:dyDescent="0.35">
      <c r="B7" s="78" t="s">
        <v>24</v>
      </c>
      <c r="C7" s="7"/>
      <c r="D7" s="63" t="s">
        <v>1</v>
      </c>
      <c r="E7" s="137"/>
      <c r="F7" s="138"/>
      <c r="G7" s="138"/>
      <c r="H7" s="139"/>
      <c r="I7" s="120"/>
      <c r="J7" s="120"/>
      <c r="Q7" s="120"/>
      <c r="R7" s="120"/>
      <c r="S7" s="120"/>
      <c r="T7" s="120"/>
      <c r="U7" s="120"/>
      <c r="V7" s="120"/>
      <c r="W7" s="120"/>
      <c r="X7" s="120"/>
    </row>
    <row r="8" spans="1:29" ht="26.25" customHeight="1" x14ac:dyDescent="0.35">
      <c r="B8" s="79">
        <v>1</v>
      </c>
      <c r="C8" s="12" t="s">
        <v>180</v>
      </c>
      <c r="D8" s="86" t="s">
        <v>206</v>
      </c>
      <c r="E8" s="10" t="s">
        <v>4</v>
      </c>
      <c r="F8" s="24">
        <v>1</v>
      </c>
      <c r="G8" s="71"/>
      <c r="H8" s="95"/>
      <c r="I8" s="120"/>
      <c r="J8" s="120"/>
      <c r="Q8" s="120"/>
      <c r="R8" s="120"/>
      <c r="S8" s="120"/>
      <c r="T8" s="120"/>
      <c r="U8" s="120"/>
      <c r="V8" s="120"/>
      <c r="W8" s="120"/>
      <c r="X8" s="120"/>
    </row>
    <row r="9" spans="1:29" ht="29.25" customHeight="1" x14ac:dyDescent="0.35">
      <c r="B9" s="79">
        <v>2</v>
      </c>
      <c r="C9" s="12" t="s">
        <v>180</v>
      </c>
      <c r="D9" s="86" t="s">
        <v>207</v>
      </c>
      <c r="E9" s="10" t="s">
        <v>46</v>
      </c>
      <c r="F9" s="24">
        <v>2</v>
      </c>
      <c r="G9" s="71"/>
      <c r="H9" s="95"/>
      <c r="I9" s="120"/>
      <c r="J9" s="120"/>
      <c r="Q9" s="120"/>
      <c r="R9" s="120"/>
      <c r="S9" s="120"/>
      <c r="T9" s="120"/>
      <c r="U9" s="120"/>
      <c r="V9" s="120"/>
      <c r="W9" s="120"/>
      <c r="X9" s="120"/>
    </row>
    <row r="10" spans="1:29" ht="25.5" customHeight="1" x14ac:dyDescent="0.35">
      <c r="B10" s="79">
        <v>3</v>
      </c>
      <c r="C10" s="66" t="s">
        <v>180</v>
      </c>
      <c r="D10" s="81" t="s">
        <v>191</v>
      </c>
      <c r="E10" s="10" t="s">
        <v>4</v>
      </c>
      <c r="F10" s="24">
        <v>5</v>
      </c>
      <c r="G10" s="71"/>
      <c r="H10" s="95"/>
      <c r="I10" s="120"/>
      <c r="J10" s="120"/>
      <c r="K10" s="8"/>
      <c r="L10" s="8"/>
      <c r="M10" s="8"/>
      <c r="N10" s="8"/>
      <c r="O10" s="8"/>
      <c r="P10" s="8"/>
      <c r="Q10" s="112"/>
      <c r="R10" s="121"/>
      <c r="S10" s="121"/>
      <c r="T10" s="121"/>
      <c r="U10" s="121"/>
      <c r="V10" s="121"/>
      <c r="W10" s="121"/>
      <c r="X10" s="121"/>
    </row>
    <row r="11" spans="1:29" ht="28" customHeight="1" x14ac:dyDescent="0.35">
      <c r="B11" s="79">
        <v>4</v>
      </c>
      <c r="C11" s="12" t="s">
        <v>180</v>
      </c>
      <c r="D11" s="67" t="s">
        <v>200</v>
      </c>
      <c r="E11" s="10" t="s">
        <v>4</v>
      </c>
      <c r="F11" s="24">
        <v>7</v>
      </c>
      <c r="G11" s="71"/>
      <c r="H11" s="95"/>
      <c r="I11" s="85"/>
      <c r="J11" s="122"/>
      <c r="K11" s="123"/>
      <c r="L11" s="8"/>
      <c r="Q11" s="120"/>
      <c r="R11" s="122"/>
      <c r="S11" s="122"/>
      <c r="T11" s="122"/>
      <c r="U11" s="122"/>
      <c r="V11" s="122"/>
      <c r="W11" s="122"/>
      <c r="X11" s="122"/>
    </row>
    <row r="12" spans="1:29" ht="26.25" customHeight="1" x14ac:dyDescent="0.35">
      <c r="B12" s="79">
        <v>5</v>
      </c>
      <c r="C12" s="12" t="s">
        <v>38</v>
      </c>
      <c r="D12" s="35" t="s">
        <v>192</v>
      </c>
      <c r="E12" s="10" t="s">
        <v>46</v>
      </c>
      <c r="F12" s="24">
        <v>7</v>
      </c>
      <c r="G12" s="71"/>
      <c r="H12" s="95"/>
      <c r="I12" s="85"/>
      <c r="J12" s="85"/>
      <c r="K12" s="8"/>
      <c r="L12" s="8"/>
      <c r="M12" s="8"/>
      <c r="N12" s="8"/>
      <c r="Q12" s="120"/>
      <c r="R12" s="122"/>
      <c r="S12" s="122"/>
      <c r="T12" s="122"/>
      <c r="U12" s="122"/>
      <c r="V12" s="122"/>
      <c r="W12" s="122"/>
      <c r="X12" s="122"/>
    </row>
    <row r="13" spans="1:29" ht="26.25" customHeight="1" x14ac:dyDescent="0.35">
      <c r="B13" s="79">
        <v>6</v>
      </c>
      <c r="C13" s="12" t="s">
        <v>180</v>
      </c>
      <c r="D13" s="35" t="s">
        <v>196</v>
      </c>
      <c r="E13" s="10" t="s">
        <v>4</v>
      </c>
      <c r="F13" s="24">
        <v>17</v>
      </c>
      <c r="G13" s="71"/>
      <c r="H13" s="95"/>
      <c r="I13" s="85"/>
      <c r="J13" s="85"/>
      <c r="K13" s="8"/>
      <c r="L13" s="8"/>
      <c r="M13" s="8"/>
      <c r="N13" s="8"/>
      <c r="Q13" s="120"/>
      <c r="R13" s="122"/>
      <c r="S13" s="122"/>
      <c r="T13" s="122"/>
      <c r="U13" s="85"/>
      <c r="V13" s="85"/>
      <c r="W13" s="85"/>
      <c r="X13" s="85"/>
      <c r="Y13" s="124"/>
    </row>
    <row r="14" spans="1:29" ht="26.25" customHeight="1" x14ac:dyDescent="0.35">
      <c r="B14" s="79">
        <v>7</v>
      </c>
      <c r="C14" s="12" t="s">
        <v>180</v>
      </c>
      <c r="D14" s="35" t="s">
        <v>186</v>
      </c>
      <c r="E14" s="10" t="s">
        <v>4</v>
      </c>
      <c r="F14" s="24">
        <v>119</v>
      </c>
      <c r="G14" s="71"/>
      <c r="H14" s="95"/>
      <c r="I14" s="85"/>
      <c r="J14" s="85"/>
      <c r="K14" s="8"/>
      <c r="L14" s="8"/>
      <c r="M14" s="8"/>
      <c r="N14" s="8"/>
      <c r="O14" s="8"/>
      <c r="P14" s="8"/>
      <c r="Q14" s="85"/>
      <c r="R14" s="85"/>
      <c r="S14" s="85"/>
      <c r="T14" s="85"/>
      <c r="U14" s="85"/>
      <c r="V14" s="85"/>
      <c r="W14" s="85"/>
      <c r="X14" s="85"/>
    </row>
    <row r="15" spans="1:29" ht="26.25" customHeight="1" x14ac:dyDescent="0.35">
      <c r="B15" s="79">
        <v>8</v>
      </c>
      <c r="C15" s="12" t="s">
        <v>180</v>
      </c>
      <c r="D15" s="35" t="s">
        <v>205</v>
      </c>
      <c r="E15" s="10" t="s">
        <v>4</v>
      </c>
      <c r="F15" s="24">
        <v>14</v>
      </c>
      <c r="G15" s="71"/>
      <c r="H15" s="95"/>
      <c r="I15" s="85"/>
      <c r="J15" s="85"/>
      <c r="K15" s="8"/>
      <c r="L15" s="8"/>
      <c r="M15" s="8"/>
      <c r="N15" s="8"/>
      <c r="O15" s="8"/>
      <c r="P15" s="8"/>
      <c r="Q15" s="85"/>
      <c r="R15" s="85"/>
      <c r="S15" s="85"/>
      <c r="T15" s="85"/>
      <c r="U15" s="85"/>
      <c r="V15" s="85"/>
      <c r="W15" s="85"/>
      <c r="X15" s="85"/>
    </row>
    <row r="16" spans="1:29" ht="25.5" customHeight="1" x14ac:dyDescent="0.35">
      <c r="B16" s="79">
        <v>9</v>
      </c>
      <c r="C16" s="12" t="s">
        <v>180</v>
      </c>
      <c r="D16" s="35" t="s">
        <v>189</v>
      </c>
      <c r="E16" s="10" t="s">
        <v>4</v>
      </c>
      <c r="F16" s="24">
        <v>14</v>
      </c>
      <c r="G16" s="71"/>
      <c r="H16" s="95"/>
      <c r="I16" s="85"/>
      <c r="J16" s="85"/>
      <c r="K16" s="8"/>
      <c r="L16" s="8"/>
      <c r="Q16" s="85"/>
      <c r="R16" s="85"/>
      <c r="S16" s="85"/>
      <c r="T16" s="85"/>
      <c r="U16" s="85"/>
      <c r="V16" s="85"/>
      <c r="W16" s="85"/>
      <c r="X16" s="85"/>
    </row>
    <row r="17" spans="2:29" ht="24" customHeight="1" x14ac:dyDescent="0.35">
      <c r="B17" s="79">
        <v>10</v>
      </c>
      <c r="C17" s="66" t="s">
        <v>180</v>
      </c>
      <c r="D17" s="35" t="s">
        <v>193</v>
      </c>
      <c r="E17" s="10" t="s">
        <v>2</v>
      </c>
      <c r="F17" s="24">
        <v>30</v>
      </c>
      <c r="G17" s="71"/>
      <c r="H17" s="95"/>
      <c r="I17" s="85"/>
      <c r="J17" s="85"/>
      <c r="K17" s="8"/>
      <c r="L17" s="8"/>
      <c r="M17" s="8"/>
      <c r="N17" s="8"/>
      <c r="Q17" s="85"/>
      <c r="R17" s="85"/>
      <c r="S17" s="85"/>
      <c r="T17" s="85"/>
      <c r="U17" s="85"/>
      <c r="V17" s="85"/>
      <c r="W17" s="85"/>
      <c r="X17" s="85"/>
    </row>
    <row r="18" spans="2:29" ht="24" customHeight="1" x14ac:dyDescent="0.35">
      <c r="B18" s="79">
        <v>11</v>
      </c>
      <c r="C18" s="12" t="s">
        <v>195</v>
      </c>
      <c r="D18" s="35" t="s">
        <v>194</v>
      </c>
      <c r="E18" s="10" t="s">
        <v>2</v>
      </c>
      <c r="F18" s="24">
        <v>651</v>
      </c>
      <c r="G18" s="71"/>
      <c r="H18" s="95"/>
      <c r="I18" s="85"/>
      <c r="J18" s="85"/>
      <c r="K18" s="8"/>
      <c r="L18" s="8"/>
      <c r="M18" s="8"/>
      <c r="N18" s="8"/>
      <c r="O18" s="8"/>
      <c r="P18" s="8"/>
      <c r="Q18" s="85"/>
      <c r="R18" s="85"/>
      <c r="S18" s="85"/>
      <c r="T18" s="85"/>
      <c r="U18" s="85"/>
      <c r="V18" s="85"/>
      <c r="W18" s="85"/>
      <c r="X18" s="85"/>
    </row>
    <row r="19" spans="2:29" ht="24" customHeight="1" x14ac:dyDescent="0.35">
      <c r="B19" s="79">
        <v>12</v>
      </c>
      <c r="C19" s="12" t="s">
        <v>52</v>
      </c>
      <c r="D19" s="59" t="s">
        <v>3</v>
      </c>
      <c r="E19" s="10" t="s">
        <v>2</v>
      </c>
      <c r="F19" s="24">
        <v>1664</v>
      </c>
      <c r="G19" s="71"/>
      <c r="H19" s="95"/>
      <c r="I19" s="85"/>
      <c r="J19" s="85"/>
      <c r="K19" s="8"/>
      <c r="L19" s="8"/>
      <c r="M19" s="8"/>
      <c r="N19" s="8"/>
      <c r="O19" s="8"/>
      <c r="P19" s="8"/>
      <c r="Q19" s="85"/>
      <c r="R19" s="85"/>
      <c r="S19" s="85"/>
      <c r="T19" s="85"/>
      <c r="U19" s="85"/>
      <c r="V19" s="85"/>
      <c r="W19" s="85"/>
      <c r="X19" s="85"/>
      <c r="Y19" s="8"/>
    </row>
    <row r="20" spans="2:29" ht="24" customHeight="1" x14ac:dyDescent="0.35">
      <c r="B20" s="79">
        <v>13</v>
      </c>
      <c r="C20" s="12" t="s">
        <v>180</v>
      </c>
      <c r="D20" s="35" t="s">
        <v>197</v>
      </c>
      <c r="E20" s="10" t="s">
        <v>4</v>
      </c>
      <c r="F20" s="24">
        <v>16</v>
      </c>
      <c r="G20" s="71"/>
      <c r="H20" s="95"/>
      <c r="I20" s="85"/>
      <c r="J20" s="85"/>
      <c r="K20" s="8"/>
      <c r="L20" s="8"/>
      <c r="M20" s="8"/>
      <c r="N20" s="8"/>
      <c r="O20" s="8"/>
      <c r="P20" s="8"/>
      <c r="Q20" s="85"/>
      <c r="R20" s="85"/>
      <c r="S20" s="85"/>
      <c r="T20" s="85"/>
      <c r="U20" s="85"/>
      <c r="V20" s="85"/>
      <c r="W20" s="85"/>
      <c r="X20" s="85"/>
      <c r="Y20" s="8"/>
    </row>
    <row r="21" spans="2:29" ht="26.25" customHeight="1" x14ac:dyDescent="0.35">
      <c r="B21" s="79">
        <v>14</v>
      </c>
      <c r="C21" s="12" t="s">
        <v>198</v>
      </c>
      <c r="D21" s="84" t="s">
        <v>199</v>
      </c>
      <c r="E21" s="10" t="s">
        <v>4</v>
      </c>
      <c r="F21" s="24">
        <v>1</v>
      </c>
      <c r="G21" s="71"/>
      <c r="H21" s="95"/>
      <c r="I21" s="85"/>
      <c r="J21" s="85"/>
      <c r="K21" s="8"/>
      <c r="L21" s="8"/>
      <c r="M21" s="8"/>
      <c r="N21" s="8"/>
      <c r="O21" s="8"/>
      <c r="P21" s="8"/>
      <c r="Q21" s="85"/>
      <c r="R21" s="85"/>
      <c r="S21" s="85"/>
      <c r="T21" s="85"/>
      <c r="U21" s="85"/>
      <c r="V21" s="85"/>
      <c r="W21" s="85"/>
      <c r="X21" s="85"/>
    </row>
    <row r="22" spans="2:29" ht="24" customHeight="1" x14ac:dyDescent="0.35">
      <c r="B22" s="79">
        <v>15</v>
      </c>
      <c r="C22" s="12" t="s">
        <v>56</v>
      </c>
      <c r="D22" s="35" t="s">
        <v>53</v>
      </c>
      <c r="E22" s="10" t="s">
        <v>4</v>
      </c>
      <c r="F22" s="24">
        <v>6</v>
      </c>
      <c r="G22" s="71"/>
      <c r="H22" s="95"/>
      <c r="I22" s="85"/>
      <c r="J22" s="85"/>
      <c r="K22" s="8"/>
      <c r="L22" s="8"/>
      <c r="M22" s="8"/>
      <c r="N22" s="8"/>
      <c r="O22" s="8"/>
      <c r="P22" s="8"/>
      <c r="Q22" s="85"/>
      <c r="R22" s="85"/>
      <c r="S22" s="85"/>
      <c r="T22" s="85"/>
      <c r="U22" s="85"/>
      <c r="V22" s="85"/>
      <c r="W22" s="85"/>
      <c r="X22" s="85"/>
    </row>
    <row r="23" spans="2:29" ht="28" customHeight="1" x14ac:dyDescent="0.35">
      <c r="B23" s="79">
        <v>16</v>
      </c>
      <c r="C23" s="12" t="s">
        <v>58</v>
      </c>
      <c r="D23" s="35" t="s">
        <v>54</v>
      </c>
      <c r="E23" s="10" t="s">
        <v>4</v>
      </c>
      <c r="F23" s="24">
        <v>147</v>
      </c>
      <c r="G23" s="71"/>
      <c r="H23" s="95"/>
      <c r="I23" s="85"/>
      <c r="J23" s="85"/>
      <c r="K23" s="8"/>
      <c r="L23" s="8"/>
      <c r="M23" s="8"/>
      <c r="N23" s="8"/>
      <c r="O23" s="8"/>
      <c r="P23" s="8"/>
      <c r="Q23" s="85"/>
      <c r="R23" s="85"/>
      <c r="S23" s="85"/>
      <c r="T23" s="85"/>
      <c r="U23" s="85"/>
      <c r="V23" s="85"/>
      <c r="W23" s="85"/>
      <c r="X23" s="85"/>
    </row>
    <row r="24" spans="2:29" ht="32.25" customHeight="1" x14ac:dyDescent="0.35">
      <c r="B24" s="79">
        <v>17</v>
      </c>
      <c r="C24" s="12" t="s">
        <v>59</v>
      </c>
      <c r="D24" s="59" t="s">
        <v>187</v>
      </c>
      <c r="E24" s="10" t="s">
        <v>2</v>
      </c>
      <c r="F24" s="24">
        <v>176.4</v>
      </c>
      <c r="G24" s="71"/>
      <c r="H24" s="95"/>
      <c r="I24" s="85"/>
      <c r="J24" s="85"/>
      <c r="K24" s="8"/>
      <c r="L24" s="8"/>
      <c r="M24" s="8"/>
      <c r="N24" s="8"/>
      <c r="O24" s="8"/>
      <c r="P24" s="8"/>
      <c r="Q24" s="85"/>
      <c r="R24" s="85"/>
      <c r="S24" s="85"/>
      <c r="T24" s="85"/>
      <c r="U24" s="85"/>
      <c r="V24" s="85"/>
      <c r="W24" s="85"/>
      <c r="X24" s="85"/>
    </row>
    <row r="25" spans="2:29" ht="30.75" customHeight="1" x14ac:dyDescent="0.35">
      <c r="B25" s="79">
        <v>18</v>
      </c>
      <c r="C25" s="12" t="s">
        <v>60</v>
      </c>
      <c r="D25" s="59" t="s">
        <v>61</v>
      </c>
      <c r="E25" s="10" t="s">
        <v>4</v>
      </c>
      <c r="F25" s="24">
        <v>147</v>
      </c>
      <c r="G25" s="71"/>
      <c r="H25" s="95"/>
      <c r="I25" s="85"/>
      <c r="J25" s="85"/>
      <c r="K25" s="8"/>
      <c r="L25" s="8"/>
      <c r="M25" s="8"/>
      <c r="N25" s="8"/>
      <c r="O25" s="8"/>
      <c r="P25" s="8"/>
      <c r="Q25" s="85"/>
      <c r="R25" s="85"/>
      <c r="S25" s="85"/>
      <c r="T25" s="85"/>
      <c r="U25" s="85"/>
      <c r="V25" s="85"/>
      <c r="W25" s="85"/>
      <c r="X25" s="85"/>
    </row>
    <row r="26" spans="2:29" ht="30.75" customHeight="1" x14ac:dyDescent="0.35">
      <c r="B26" s="79">
        <v>19</v>
      </c>
      <c r="C26" s="12" t="s">
        <v>35</v>
      </c>
      <c r="D26" s="59" t="s">
        <v>7</v>
      </c>
      <c r="E26" s="10" t="s">
        <v>2</v>
      </c>
      <c r="F26" s="24">
        <v>1060</v>
      </c>
      <c r="G26" s="71"/>
      <c r="H26" s="95"/>
      <c r="I26" s="85"/>
      <c r="J26" s="85"/>
      <c r="M26" s="8"/>
      <c r="N26" s="8"/>
      <c r="Q26" s="85"/>
      <c r="R26" s="122"/>
      <c r="S26" s="122"/>
      <c r="T26" s="122"/>
      <c r="U26" s="85"/>
      <c r="V26" s="85"/>
      <c r="W26" s="85"/>
      <c r="X26" s="85"/>
    </row>
    <row r="27" spans="2:29" ht="29.25" customHeight="1" x14ac:dyDescent="0.35">
      <c r="B27" s="79">
        <v>20</v>
      </c>
      <c r="C27" s="12" t="s">
        <v>36</v>
      </c>
      <c r="D27" s="59" t="s">
        <v>8</v>
      </c>
      <c r="E27" s="10" t="s">
        <v>9</v>
      </c>
      <c r="F27" s="24">
        <v>1</v>
      </c>
      <c r="G27" s="71"/>
      <c r="H27" s="95"/>
      <c r="I27" s="122"/>
      <c r="J27" s="122"/>
      <c r="Q27" s="85"/>
      <c r="R27" s="122"/>
      <c r="S27" s="122"/>
      <c r="T27" s="122"/>
      <c r="U27" s="122"/>
      <c r="V27" s="122"/>
      <c r="W27" s="122"/>
      <c r="X27" s="122"/>
    </row>
    <row r="28" spans="2:29" ht="29.25" customHeight="1" x14ac:dyDescent="0.35">
      <c r="B28" s="79">
        <v>21</v>
      </c>
      <c r="C28" s="12" t="s">
        <v>38</v>
      </c>
      <c r="D28" s="59" t="s">
        <v>18</v>
      </c>
      <c r="E28" s="10" t="s">
        <v>9</v>
      </c>
      <c r="F28" s="24">
        <v>1</v>
      </c>
      <c r="G28" s="71"/>
      <c r="H28" s="95"/>
      <c r="I28" s="122"/>
      <c r="J28" s="122"/>
      <c r="Q28" s="125"/>
      <c r="R28" s="85"/>
      <c r="S28" s="85"/>
      <c r="T28" s="85"/>
      <c r="U28" s="85"/>
      <c r="V28" s="85"/>
      <c r="W28" s="85"/>
      <c r="X28" s="85"/>
    </row>
    <row r="29" spans="2:29" ht="29.25" customHeight="1" x14ac:dyDescent="0.35">
      <c r="B29" s="1"/>
      <c r="C29" s="12"/>
      <c r="D29" s="62" t="s">
        <v>95</v>
      </c>
      <c r="E29" s="10"/>
      <c r="F29" s="24"/>
      <c r="G29" s="71"/>
      <c r="H29" s="96">
        <f>SUM(H8:H28)</f>
        <v>0</v>
      </c>
      <c r="I29" s="122"/>
      <c r="J29" s="122"/>
      <c r="Q29" s="125"/>
      <c r="R29" s="85"/>
      <c r="S29" s="85"/>
      <c r="T29" s="85"/>
      <c r="U29" s="85"/>
      <c r="V29" s="85"/>
      <c r="W29" s="85"/>
      <c r="X29" s="85"/>
    </row>
    <row r="30" spans="2:29" ht="30.75" customHeight="1" x14ac:dyDescent="0.35">
      <c r="B30" s="2" t="s">
        <v>25</v>
      </c>
      <c r="C30" s="12"/>
      <c r="D30" s="62" t="s">
        <v>10</v>
      </c>
      <c r="E30" s="137"/>
      <c r="F30" s="138"/>
      <c r="G30" s="138"/>
      <c r="H30" s="139"/>
      <c r="I30" s="122"/>
      <c r="J30" s="122"/>
      <c r="Q30" s="122"/>
      <c r="R30" s="85"/>
      <c r="S30" s="85"/>
      <c r="T30" s="85"/>
      <c r="U30" s="85"/>
      <c r="V30" s="85"/>
      <c r="W30" s="85"/>
      <c r="X30" s="85"/>
    </row>
    <row r="31" spans="2:29" ht="42" customHeight="1" x14ac:dyDescent="0.35">
      <c r="B31" s="1">
        <v>1</v>
      </c>
      <c r="C31" s="12" t="s">
        <v>37</v>
      </c>
      <c r="D31" s="59" t="s">
        <v>11</v>
      </c>
      <c r="E31" s="10" t="s">
        <v>201</v>
      </c>
      <c r="F31" s="24">
        <v>1.3240000000000001</v>
      </c>
      <c r="G31" s="3"/>
      <c r="H31" s="95"/>
      <c r="I31" s="126"/>
      <c r="J31" s="85"/>
      <c r="K31" s="110"/>
      <c r="L31" s="8"/>
      <c r="M31" s="8"/>
      <c r="N31" s="8"/>
      <c r="O31" s="127"/>
      <c r="P31" s="8"/>
      <c r="Q31" s="128"/>
      <c r="R31" s="85"/>
      <c r="S31" s="85"/>
      <c r="T31" s="85"/>
      <c r="U31" s="126"/>
      <c r="V31" s="85"/>
      <c r="W31" s="85"/>
      <c r="X31" s="85"/>
      <c r="Y31" s="8"/>
    </row>
    <row r="32" spans="2:29" ht="28" customHeight="1" x14ac:dyDescent="0.35">
      <c r="B32" s="1">
        <v>2</v>
      </c>
      <c r="C32" s="29" t="s">
        <v>64</v>
      </c>
      <c r="D32" s="61" t="s">
        <v>12</v>
      </c>
      <c r="E32" s="17" t="s">
        <v>13</v>
      </c>
      <c r="F32" s="1">
        <v>60</v>
      </c>
      <c r="G32" s="74"/>
      <c r="H32" s="95"/>
      <c r="I32" s="85"/>
      <c r="J32" s="85"/>
      <c r="K32" s="8"/>
      <c r="L32" s="8"/>
      <c r="M32" s="8"/>
      <c r="N32" s="8"/>
      <c r="O32" s="8"/>
      <c r="P32" s="8"/>
      <c r="Q32" s="85"/>
      <c r="R32" s="85"/>
      <c r="S32" s="85"/>
      <c r="T32" s="85"/>
      <c r="U32" s="85"/>
      <c r="V32" s="85"/>
      <c r="W32" s="85"/>
      <c r="X32" s="85"/>
      <c r="Y32" s="8"/>
      <c r="AC32" s="129"/>
    </row>
    <row r="33" spans="1:30" ht="28" customHeight="1" x14ac:dyDescent="0.35">
      <c r="B33" s="1">
        <v>3</v>
      </c>
      <c r="C33" s="7" t="s">
        <v>39</v>
      </c>
      <c r="D33" s="59" t="s">
        <v>14</v>
      </c>
      <c r="E33" s="17" t="s">
        <v>13</v>
      </c>
      <c r="F33" s="1">
        <v>685</v>
      </c>
      <c r="G33" s="74"/>
      <c r="H33" s="95"/>
      <c r="I33" s="85"/>
      <c r="J33" s="85"/>
      <c r="K33" s="8"/>
      <c r="L33" s="8"/>
      <c r="M33" s="8"/>
      <c r="N33" s="8"/>
      <c r="O33" s="8"/>
      <c r="P33" s="8"/>
      <c r="Q33" s="85"/>
      <c r="R33" s="85"/>
      <c r="S33" s="85"/>
      <c r="T33" s="85"/>
      <c r="U33" s="85"/>
      <c r="V33" s="85"/>
      <c r="W33" s="126"/>
      <c r="X33" s="126"/>
      <c r="Y33" s="8"/>
    </row>
    <row r="34" spans="1:30" ht="28" customHeight="1" x14ac:dyDescent="0.35">
      <c r="B34" s="13">
        <v>4</v>
      </c>
      <c r="C34" s="7" t="s">
        <v>180</v>
      </c>
      <c r="D34" s="65" t="s">
        <v>188</v>
      </c>
      <c r="E34" s="17" t="s">
        <v>13</v>
      </c>
      <c r="F34" s="1">
        <v>60</v>
      </c>
      <c r="G34" s="74"/>
      <c r="H34" s="95"/>
      <c r="I34" s="85"/>
      <c r="J34" s="85"/>
      <c r="K34" s="8"/>
      <c r="L34" s="8"/>
      <c r="M34" s="8"/>
      <c r="N34" s="8"/>
      <c r="O34" s="8"/>
      <c r="P34" s="8"/>
      <c r="Q34" s="85"/>
      <c r="R34" s="126"/>
      <c r="S34" s="126"/>
      <c r="T34" s="126"/>
      <c r="U34" s="126"/>
      <c r="V34" s="126"/>
      <c r="W34" s="85"/>
      <c r="X34" s="85"/>
      <c r="Y34" s="8"/>
    </row>
    <row r="35" spans="1:30" ht="28" customHeight="1" x14ac:dyDescent="0.35">
      <c r="B35" s="13">
        <v>5</v>
      </c>
      <c r="C35" s="7" t="s">
        <v>42</v>
      </c>
      <c r="D35" s="59" t="s">
        <v>15</v>
      </c>
      <c r="E35" s="1" t="s">
        <v>13</v>
      </c>
      <c r="F35" s="1">
        <v>685</v>
      </c>
      <c r="G35" s="74"/>
      <c r="H35" s="95"/>
      <c r="I35" s="85"/>
      <c r="J35" s="85"/>
      <c r="K35" s="8"/>
      <c r="L35" s="8"/>
      <c r="M35" s="8"/>
      <c r="N35" s="8"/>
      <c r="O35" s="8"/>
      <c r="P35" s="8"/>
      <c r="Q35" s="85"/>
      <c r="R35" s="85"/>
      <c r="S35" s="85"/>
      <c r="T35" s="85"/>
      <c r="U35" s="85"/>
      <c r="V35" s="85"/>
      <c r="W35" s="85"/>
      <c r="X35" s="85"/>
      <c r="Y35" s="8"/>
    </row>
    <row r="36" spans="1:30" s="80" customFormat="1" ht="27.75" customHeight="1" x14ac:dyDescent="0.35">
      <c r="B36" s="1">
        <v>6</v>
      </c>
      <c r="C36" s="7" t="s">
        <v>41</v>
      </c>
      <c r="D36" s="59" t="s">
        <v>16</v>
      </c>
      <c r="E36" s="1" t="s">
        <v>13</v>
      </c>
      <c r="F36" s="1">
        <v>685</v>
      </c>
      <c r="G36" s="74"/>
      <c r="H36" s="95"/>
      <c r="I36" s="126"/>
      <c r="J36" s="126"/>
      <c r="K36" s="127"/>
      <c r="L36" s="8"/>
      <c r="M36" s="109"/>
      <c r="N36" s="109"/>
      <c r="O36" s="109"/>
      <c r="P36" s="109"/>
      <c r="Q36" s="85"/>
      <c r="R36" s="85"/>
      <c r="S36" s="85"/>
      <c r="T36" s="85"/>
      <c r="U36" s="85"/>
      <c r="V36" s="85"/>
      <c r="W36" s="85"/>
      <c r="X36" s="85"/>
      <c r="Y36" s="8"/>
      <c r="Z36"/>
      <c r="AA36"/>
      <c r="AB36"/>
      <c r="AC36"/>
    </row>
    <row r="37" spans="1:30" ht="16.5" hidden="1" customHeight="1" x14ac:dyDescent="0.35">
      <c r="B37" s="48"/>
      <c r="C37" s="68"/>
      <c r="D37" s="123"/>
      <c r="E37" s="146"/>
      <c r="F37" s="146"/>
      <c r="G37" s="146"/>
      <c r="H37" s="147"/>
      <c r="M37" s="8"/>
      <c r="N37" s="8"/>
      <c r="O37" s="8"/>
      <c r="P37" s="8"/>
      <c r="Q37" s="85"/>
      <c r="R37" s="19"/>
      <c r="S37" s="19"/>
      <c r="T37" s="19"/>
      <c r="U37" s="19"/>
      <c r="V37" s="19"/>
      <c r="W37" s="19"/>
      <c r="X37" s="19"/>
    </row>
    <row r="38" spans="1:30" ht="2.25" hidden="1" customHeight="1" x14ac:dyDescent="0.35">
      <c r="B38" s="40"/>
      <c r="C38" s="72"/>
      <c r="D38" s="65"/>
      <c r="H38" s="58"/>
      <c r="Q38" s="85"/>
      <c r="R38" s="130"/>
      <c r="S38" s="130"/>
      <c r="T38" s="130"/>
      <c r="U38" s="130"/>
      <c r="V38" s="130"/>
      <c r="W38" s="130"/>
      <c r="X38" s="130"/>
    </row>
    <row r="39" spans="1:30" ht="24" customHeight="1" x14ac:dyDescent="0.35">
      <c r="A39" s="99"/>
      <c r="B39" s="1"/>
      <c r="C39" s="100"/>
      <c r="D39" s="62" t="s">
        <v>95</v>
      </c>
      <c r="E39" s="1"/>
      <c r="F39" s="16"/>
      <c r="G39" s="6"/>
      <c r="H39" s="21">
        <f>SUM(H31:H36)</f>
        <v>0</v>
      </c>
      <c r="Q39" s="85"/>
      <c r="R39" s="130"/>
      <c r="S39" s="130"/>
      <c r="T39" s="130"/>
      <c r="U39" s="130"/>
      <c r="V39" s="130"/>
      <c r="W39" s="130"/>
      <c r="X39" s="130"/>
    </row>
    <row r="40" spans="1:30" ht="26.25" customHeight="1" x14ac:dyDescent="0.35">
      <c r="B40" s="106" t="s">
        <v>25</v>
      </c>
      <c r="C40" s="1"/>
      <c r="D40" s="105" t="s">
        <v>181</v>
      </c>
      <c r="E40" s="140"/>
      <c r="F40" s="140"/>
      <c r="G40" s="140"/>
      <c r="H40" s="140"/>
      <c r="R40" s="130"/>
      <c r="S40" s="130"/>
      <c r="T40" s="130"/>
      <c r="U40" s="130"/>
      <c r="V40" s="130"/>
      <c r="W40" s="130"/>
      <c r="X40" s="130"/>
      <c r="Y40" s="32"/>
      <c r="Z40" s="32"/>
      <c r="AA40" s="32"/>
      <c r="AB40" s="32"/>
      <c r="AC40" s="141"/>
      <c r="AD40" s="142"/>
    </row>
    <row r="41" spans="1:30" ht="15.75" customHeight="1" x14ac:dyDescent="0.35">
      <c r="B41" s="148">
        <v>1</v>
      </c>
      <c r="C41" s="150" t="s">
        <v>182</v>
      </c>
      <c r="D41" s="152" t="s">
        <v>183</v>
      </c>
      <c r="E41" s="154" t="s">
        <v>116</v>
      </c>
      <c r="F41" s="155">
        <v>1100</v>
      </c>
      <c r="G41" s="150"/>
      <c r="H41" s="163"/>
      <c r="I41" s="162"/>
      <c r="J41" s="161"/>
      <c r="K41" s="160"/>
      <c r="L41" s="145"/>
      <c r="M41" s="160"/>
      <c r="N41" s="160"/>
      <c r="O41" s="160"/>
      <c r="P41" s="160"/>
      <c r="Q41" s="141"/>
      <c r="R41" s="164"/>
      <c r="S41" s="164"/>
      <c r="T41" s="164"/>
      <c r="U41" s="166"/>
      <c r="V41" s="164"/>
      <c r="W41" s="166"/>
      <c r="X41" s="164"/>
      <c r="Y41" s="145"/>
      <c r="Z41" s="145"/>
      <c r="AA41" s="32"/>
      <c r="AB41" s="32"/>
      <c r="AC41" s="141"/>
      <c r="AD41" s="143"/>
    </row>
    <row r="42" spans="1:30" ht="12" customHeight="1" x14ac:dyDescent="0.35">
      <c r="B42" s="149"/>
      <c r="C42" s="151"/>
      <c r="D42" s="153"/>
      <c r="E42" s="154"/>
      <c r="F42" s="155"/>
      <c r="G42" s="151"/>
      <c r="H42" s="163"/>
      <c r="I42" s="161"/>
      <c r="J42" s="161"/>
      <c r="K42" s="160"/>
      <c r="L42" s="145"/>
      <c r="M42" s="160"/>
      <c r="N42" s="160"/>
      <c r="O42" s="160"/>
      <c r="P42" s="160"/>
      <c r="Q42" s="141"/>
      <c r="R42" s="164"/>
      <c r="S42" s="164"/>
      <c r="T42" s="164"/>
      <c r="U42" s="164"/>
      <c r="V42" s="164"/>
      <c r="W42" s="164"/>
      <c r="X42" s="164"/>
      <c r="Y42" s="145"/>
      <c r="Z42" s="145"/>
      <c r="AA42" s="32"/>
      <c r="AB42" s="32"/>
      <c r="AC42" s="141"/>
      <c r="AD42" s="143"/>
    </row>
    <row r="43" spans="1:30" ht="41.25" customHeight="1" x14ac:dyDescent="0.35">
      <c r="B43" s="1">
        <v>2</v>
      </c>
      <c r="C43" s="69" t="s">
        <v>185</v>
      </c>
      <c r="D43" s="81" t="s">
        <v>190</v>
      </c>
      <c r="E43" s="77" t="s">
        <v>116</v>
      </c>
      <c r="F43" s="70">
        <v>1100</v>
      </c>
      <c r="G43" s="83"/>
      <c r="H43" s="98"/>
      <c r="I43" s="92"/>
      <c r="J43" s="93"/>
      <c r="K43" s="8"/>
      <c r="L43" s="8"/>
      <c r="M43" s="8"/>
      <c r="N43" s="8"/>
      <c r="O43" s="8"/>
      <c r="P43" s="8"/>
      <c r="T43" s="94"/>
      <c r="U43" s="85"/>
      <c r="V43" s="8"/>
      <c r="W43" s="8"/>
      <c r="X43" s="8"/>
      <c r="Y43" s="8"/>
      <c r="Z43" s="8"/>
      <c r="AA43" s="32"/>
      <c r="AB43" s="32"/>
      <c r="AC43" s="141"/>
      <c r="AD43" s="144"/>
    </row>
    <row r="44" spans="1:30" ht="28" customHeight="1" x14ac:dyDescent="0.35">
      <c r="B44" s="1"/>
      <c r="C44" s="101"/>
      <c r="D44" s="102" t="s">
        <v>95</v>
      </c>
      <c r="E44" s="89"/>
      <c r="F44" s="90"/>
      <c r="G44" s="91"/>
      <c r="H44" s="103">
        <f>SUM(H41:H43)</f>
        <v>0</v>
      </c>
      <c r="I44" s="92"/>
      <c r="J44" s="93"/>
      <c r="K44" s="8"/>
      <c r="L44" s="8"/>
      <c r="M44" s="8"/>
      <c r="N44" s="8"/>
      <c r="O44" s="8"/>
      <c r="P44" s="8"/>
      <c r="T44" s="94"/>
      <c r="U44" s="85"/>
      <c r="V44" s="8"/>
      <c r="W44" s="8"/>
      <c r="X44" s="8"/>
      <c r="Y44" s="8"/>
      <c r="Z44" s="8"/>
      <c r="AA44" s="32"/>
      <c r="AB44" s="32"/>
      <c r="AC44" s="32"/>
      <c r="AD44" s="32"/>
    </row>
    <row r="45" spans="1:30" ht="22.5" customHeight="1" x14ac:dyDescent="0.35">
      <c r="B45" s="1"/>
      <c r="C45" s="1"/>
      <c r="D45" s="59"/>
      <c r="E45" s="73" t="s">
        <v>184</v>
      </c>
      <c r="F45" s="75"/>
      <c r="G45" s="76"/>
      <c r="H45" s="97">
        <f>H44+H39+H29</f>
        <v>0</v>
      </c>
      <c r="I45" s="27"/>
      <c r="J45" s="131"/>
      <c r="K45" s="25"/>
      <c r="L45" s="44"/>
      <c r="M45" s="44"/>
      <c r="N45" s="44"/>
      <c r="O45" s="44"/>
      <c r="P45" s="44"/>
      <c r="R45" s="132"/>
      <c r="S45" s="94"/>
      <c r="T45" s="132"/>
      <c r="U45" s="94"/>
      <c r="V45" s="132"/>
      <c r="W45" s="132"/>
      <c r="X45" s="132"/>
      <c r="Y45" s="47"/>
      <c r="Z45" s="47"/>
    </row>
    <row r="46" spans="1:30" ht="26.5" customHeight="1" x14ac:dyDescent="0.35">
      <c r="B46" s="1"/>
      <c r="C46" s="1"/>
      <c r="D46" s="134" t="s">
        <v>208</v>
      </c>
      <c r="E46" s="135"/>
      <c r="F46" s="135"/>
      <c r="G46" s="136"/>
      <c r="H46" s="107">
        <f>H45*1.23</f>
        <v>0</v>
      </c>
      <c r="I46" s="27"/>
      <c r="J46" s="27"/>
      <c r="M46" s="133"/>
      <c r="N46" s="133"/>
      <c r="O46" s="133"/>
      <c r="P46" s="133"/>
      <c r="R46" s="94"/>
      <c r="S46" s="94"/>
      <c r="T46" s="94"/>
      <c r="U46" s="94"/>
      <c r="V46" s="94"/>
      <c r="W46" s="94"/>
      <c r="X46" s="94"/>
    </row>
    <row r="47" spans="1:30" x14ac:dyDescent="0.35">
      <c r="H47" s="19" t="s">
        <v>204</v>
      </c>
      <c r="V47" s="44"/>
      <c r="W47" s="44"/>
      <c r="X47" s="44"/>
    </row>
    <row r="49" spans="8:9" x14ac:dyDescent="0.35">
      <c r="H49" s="85" t="s">
        <v>203</v>
      </c>
      <c r="I49" s="104"/>
    </row>
    <row r="50" spans="8:9" x14ac:dyDescent="0.35">
      <c r="I50" s="104"/>
    </row>
  </sheetData>
  <mergeCells count="45">
    <mergeCell ref="E1:H1"/>
    <mergeCell ref="B2:H2"/>
    <mergeCell ref="B3:H3"/>
    <mergeCell ref="B5:H5"/>
    <mergeCell ref="K41:K42"/>
    <mergeCell ref="J41:J42"/>
    <mergeCell ref="I41:I42"/>
    <mergeCell ref="H41:H42"/>
    <mergeCell ref="B41:B42"/>
    <mergeCell ref="I4:I5"/>
    <mergeCell ref="C41:C42"/>
    <mergeCell ref="D41:D42"/>
    <mergeCell ref="E41:E42"/>
    <mergeCell ref="F41:F42"/>
    <mergeCell ref="G41:G42"/>
    <mergeCell ref="AC40:AC43"/>
    <mergeCell ref="AD40:AD43"/>
    <mergeCell ref="Y41:Y42"/>
    <mergeCell ref="Z41:Z42"/>
    <mergeCell ref="E37:H37"/>
    <mergeCell ref="L41:L42"/>
    <mergeCell ref="M41:M42"/>
    <mergeCell ref="N41:N42"/>
    <mergeCell ref="O41:O42"/>
    <mergeCell ref="P41:P42"/>
    <mergeCell ref="Q41:Q42"/>
    <mergeCell ref="S41:S42"/>
    <mergeCell ref="T41:T42"/>
    <mergeCell ref="R41:R42"/>
    <mergeCell ref="W41:W42"/>
    <mergeCell ref="X41:X42"/>
    <mergeCell ref="D46:G46"/>
    <mergeCell ref="E7:H7"/>
    <mergeCell ref="E30:H30"/>
    <mergeCell ref="E40:H40"/>
    <mergeCell ref="Z3:Z5"/>
    <mergeCell ref="L3:L5"/>
    <mergeCell ref="J3:J5"/>
    <mergeCell ref="N3:N5"/>
    <mergeCell ref="P3:P5"/>
    <mergeCell ref="R3:R5"/>
    <mergeCell ref="X3:X5"/>
    <mergeCell ref="T3:T5"/>
    <mergeCell ref="U41:U42"/>
    <mergeCell ref="V41:V42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52"/>
  <sheetViews>
    <sheetView topLeftCell="A24" workbookViewId="0">
      <selection activeCell="J36" sqref="J36"/>
    </sheetView>
  </sheetViews>
  <sheetFormatPr defaultRowHeight="14.5" x14ac:dyDescent="0.35"/>
  <cols>
    <col min="1" max="1" width="1.453125" customWidth="1"/>
    <col min="2" max="2" width="5" style="8" customWidth="1"/>
    <col min="3" max="3" width="11.453125" style="8" customWidth="1"/>
    <col min="4" max="4" width="32.26953125" style="22" customWidth="1"/>
    <col min="5" max="5" width="5.26953125" style="9" customWidth="1"/>
    <col min="6" max="6" width="6.26953125" style="8" customWidth="1"/>
    <col min="7" max="7" width="6.26953125" style="18" customWidth="1"/>
    <col min="8" max="8" width="8.26953125" style="19" customWidth="1"/>
    <col min="9" max="9" width="10" style="19" customWidth="1"/>
    <col min="10" max="10" width="10.1796875" customWidth="1"/>
    <col min="11" max="11" width="7.54296875" customWidth="1"/>
    <col min="12" max="12" width="10.26953125" customWidth="1"/>
    <col min="13" max="13" width="7.1796875" customWidth="1"/>
    <col min="14" max="14" width="10.1796875" customWidth="1"/>
    <col min="15" max="15" width="7" customWidth="1"/>
    <col min="16" max="16" width="10.54296875" bestFit="1" customWidth="1"/>
    <col min="17" max="17" width="6.7265625" customWidth="1"/>
    <col min="18" max="18" width="10" style="45" customWidth="1"/>
    <col min="19" max="19" width="7.1796875" customWidth="1"/>
    <col min="20" max="20" width="10" customWidth="1"/>
    <col min="21" max="21" width="7.453125" customWidth="1"/>
  </cols>
  <sheetData>
    <row r="1" spans="2:21" x14ac:dyDescent="0.35">
      <c r="F1" s="145" t="s">
        <v>28</v>
      </c>
      <c r="G1" s="145"/>
      <c r="H1" s="145"/>
      <c r="I1" s="145"/>
    </row>
    <row r="2" spans="2:21" ht="18.75" customHeight="1" x14ac:dyDescent="0.55000000000000004">
      <c r="B2" s="157" t="s">
        <v>179</v>
      </c>
      <c r="C2" s="157"/>
      <c r="D2" s="157"/>
      <c r="E2" s="157"/>
      <c r="F2" s="157"/>
      <c r="G2" s="157"/>
      <c r="H2" s="157"/>
      <c r="I2" s="157"/>
    </row>
    <row r="3" spans="2:21" ht="77.25" customHeight="1" x14ac:dyDescent="0.45">
      <c r="B3" s="158" t="s">
        <v>26</v>
      </c>
      <c r="C3" s="156"/>
      <c r="D3" s="156"/>
      <c r="E3" s="156"/>
      <c r="F3" s="156"/>
      <c r="G3" s="156"/>
      <c r="H3" s="156"/>
      <c r="I3" s="156"/>
      <c r="J3" s="49" t="s">
        <v>177</v>
      </c>
      <c r="K3" s="179" t="s">
        <v>94</v>
      </c>
      <c r="L3" s="49" t="s">
        <v>134</v>
      </c>
      <c r="M3" s="179" t="s">
        <v>94</v>
      </c>
      <c r="N3" s="49" t="s">
        <v>93</v>
      </c>
      <c r="O3" s="38" t="s">
        <v>94</v>
      </c>
      <c r="P3" s="49" t="s">
        <v>96</v>
      </c>
      <c r="Q3" s="38" t="s">
        <v>94</v>
      </c>
      <c r="R3" s="12" t="s">
        <v>178</v>
      </c>
      <c r="S3" s="38" t="s">
        <v>94</v>
      </c>
      <c r="T3" s="55" t="s">
        <v>156</v>
      </c>
      <c r="U3" s="175" t="s">
        <v>94</v>
      </c>
    </row>
    <row r="4" spans="2:21" ht="26.25" customHeight="1" x14ac:dyDescent="0.45">
      <c r="B4" s="159" t="s">
        <v>27</v>
      </c>
      <c r="C4" s="159"/>
      <c r="D4" s="159"/>
      <c r="E4" s="159"/>
      <c r="F4" s="159"/>
      <c r="G4" s="159"/>
      <c r="H4" s="159"/>
      <c r="I4" s="159"/>
      <c r="J4" s="1" t="s">
        <v>113</v>
      </c>
      <c r="K4" s="180"/>
      <c r="L4" s="1" t="s">
        <v>144</v>
      </c>
      <c r="M4" s="180"/>
      <c r="N4" s="1" t="s">
        <v>145</v>
      </c>
      <c r="O4" s="48"/>
      <c r="P4" s="1" t="s">
        <v>112</v>
      </c>
      <c r="Q4" s="50"/>
      <c r="R4" s="1" t="s">
        <v>128</v>
      </c>
      <c r="S4" s="50"/>
      <c r="T4" s="1" t="s">
        <v>157</v>
      </c>
      <c r="U4" s="176"/>
    </row>
    <row r="5" spans="2:21" ht="39" customHeight="1" x14ac:dyDescent="0.35">
      <c r="B5" s="2" t="s">
        <v>21</v>
      </c>
      <c r="C5" s="4" t="s">
        <v>20</v>
      </c>
      <c r="D5" s="170" t="s">
        <v>0</v>
      </c>
      <c r="E5" s="171"/>
      <c r="F5" s="4" t="s">
        <v>23</v>
      </c>
      <c r="G5" s="4" t="s">
        <v>22</v>
      </c>
      <c r="H5" s="5" t="s">
        <v>44</v>
      </c>
      <c r="I5" s="5" t="s">
        <v>45</v>
      </c>
      <c r="J5" s="8"/>
      <c r="K5" s="40"/>
      <c r="L5" s="28"/>
      <c r="M5" s="42"/>
      <c r="O5" s="39"/>
      <c r="Q5" s="54"/>
      <c r="S5" s="39"/>
      <c r="T5" s="54"/>
      <c r="U5" s="54"/>
    </row>
    <row r="6" spans="2:21" ht="28" customHeight="1" x14ac:dyDescent="0.35">
      <c r="B6" s="2" t="s">
        <v>24</v>
      </c>
      <c r="C6" s="7"/>
      <c r="D6" s="172" t="s">
        <v>1</v>
      </c>
      <c r="E6" s="172"/>
      <c r="F6" s="10"/>
      <c r="G6" s="14"/>
      <c r="H6" s="3"/>
      <c r="I6" s="3"/>
      <c r="K6" s="39"/>
      <c r="M6" s="39"/>
      <c r="O6" s="39"/>
      <c r="Q6" s="39"/>
      <c r="S6" s="39"/>
      <c r="T6" s="39"/>
      <c r="U6" s="39"/>
    </row>
    <row r="7" spans="2:21" ht="28" customHeight="1" x14ac:dyDescent="0.35">
      <c r="B7" s="2"/>
      <c r="C7" s="7"/>
      <c r="D7" s="182" t="s">
        <v>132</v>
      </c>
      <c r="E7" s="183"/>
      <c r="F7" s="10" t="s">
        <v>4</v>
      </c>
      <c r="G7" s="24">
        <v>1</v>
      </c>
      <c r="H7" s="3">
        <v>1100</v>
      </c>
      <c r="I7" s="51">
        <f t="shared" ref="I7:I28" si="0">PRODUCT(G7,H7)</f>
        <v>1100</v>
      </c>
      <c r="K7" s="39"/>
      <c r="M7" s="39"/>
      <c r="O7" s="39"/>
      <c r="Q7" s="39"/>
      <c r="S7" s="39"/>
      <c r="T7" s="40">
        <v>1100</v>
      </c>
      <c r="U7" s="40">
        <v>1100</v>
      </c>
    </row>
    <row r="8" spans="2:21" ht="28" customHeight="1" x14ac:dyDescent="0.35">
      <c r="B8" s="1">
        <v>1</v>
      </c>
      <c r="C8" s="12" t="s">
        <v>38</v>
      </c>
      <c r="D8" s="167" t="s">
        <v>48</v>
      </c>
      <c r="E8" s="168"/>
      <c r="F8" s="10" t="s">
        <v>46</v>
      </c>
      <c r="G8" s="24">
        <v>7</v>
      </c>
      <c r="H8" s="3">
        <v>800</v>
      </c>
      <c r="I8" s="51">
        <f t="shared" si="0"/>
        <v>5600</v>
      </c>
      <c r="J8" s="8" t="s">
        <v>65</v>
      </c>
      <c r="K8" s="40">
        <v>1600</v>
      </c>
      <c r="L8" s="8" t="s">
        <v>80</v>
      </c>
      <c r="M8" s="40">
        <v>800</v>
      </c>
      <c r="N8" s="8" t="s">
        <v>80</v>
      </c>
      <c r="O8" s="40">
        <v>800</v>
      </c>
      <c r="P8" s="8" t="s">
        <v>80</v>
      </c>
      <c r="Q8" s="40">
        <v>800</v>
      </c>
      <c r="R8" s="46" t="s">
        <v>117</v>
      </c>
      <c r="S8" s="40">
        <v>1600</v>
      </c>
      <c r="T8" s="40"/>
      <c r="U8" s="40"/>
    </row>
    <row r="9" spans="2:21" ht="28" customHeight="1" x14ac:dyDescent="0.35">
      <c r="B9" s="1">
        <v>2</v>
      </c>
      <c r="C9" s="12" t="s">
        <v>38</v>
      </c>
      <c r="D9" s="169" t="s">
        <v>49</v>
      </c>
      <c r="E9" s="169"/>
      <c r="F9" s="10" t="s">
        <v>29</v>
      </c>
      <c r="G9" s="24">
        <v>11</v>
      </c>
      <c r="H9" s="3">
        <v>120</v>
      </c>
      <c r="I9" s="51">
        <f t="shared" si="0"/>
        <v>1320</v>
      </c>
      <c r="K9" s="40"/>
      <c r="L9" s="8" t="s">
        <v>91</v>
      </c>
      <c r="M9" s="40">
        <v>600</v>
      </c>
      <c r="N9" s="28"/>
      <c r="O9" s="40"/>
      <c r="P9" s="8"/>
      <c r="Q9" s="40"/>
      <c r="R9" s="46"/>
      <c r="S9" s="40"/>
      <c r="T9" s="40" t="s">
        <v>131</v>
      </c>
      <c r="U9" s="40">
        <v>720</v>
      </c>
    </row>
    <row r="10" spans="2:21" ht="28" customHeight="1" x14ac:dyDescent="0.35">
      <c r="B10" s="1">
        <v>3</v>
      </c>
      <c r="C10" s="12" t="s">
        <v>38</v>
      </c>
      <c r="D10" s="169" t="s">
        <v>50</v>
      </c>
      <c r="E10" s="169"/>
      <c r="F10" s="10" t="s">
        <v>30</v>
      </c>
      <c r="G10" s="24">
        <v>5</v>
      </c>
      <c r="H10" s="3">
        <v>85</v>
      </c>
      <c r="I10" s="51">
        <f t="shared" si="0"/>
        <v>425</v>
      </c>
      <c r="J10" s="8" t="s">
        <v>66</v>
      </c>
      <c r="K10" s="40">
        <v>170</v>
      </c>
      <c r="M10" s="40"/>
      <c r="N10" s="8" t="s">
        <v>85</v>
      </c>
      <c r="O10" s="40">
        <v>85</v>
      </c>
      <c r="P10" s="8"/>
      <c r="Q10" s="40"/>
      <c r="R10" s="46" t="s">
        <v>118</v>
      </c>
      <c r="S10" s="40">
        <v>170</v>
      </c>
      <c r="T10" s="40"/>
      <c r="U10" s="40"/>
    </row>
    <row r="11" spans="2:21" ht="28" customHeight="1" x14ac:dyDescent="0.35">
      <c r="B11" s="1">
        <v>4</v>
      </c>
      <c r="C11" s="12" t="s">
        <v>38</v>
      </c>
      <c r="D11" s="167" t="s">
        <v>51</v>
      </c>
      <c r="E11" s="168"/>
      <c r="F11" s="10" t="s">
        <v>46</v>
      </c>
      <c r="G11" s="24">
        <v>234</v>
      </c>
      <c r="H11" s="3">
        <v>80</v>
      </c>
      <c r="I11" s="51">
        <f t="shared" si="0"/>
        <v>18720</v>
      </c>
      <c r="J11" s="8" t="s">
        <v>67</v>
      </c>
      <c r="K11" s="40">
        <v>3200</v>
      </c>
      <c r="L11" s="8" t="s">
        <v>136</v>
      </c>
      <c r="M11" s="40">
        <v>3600</v>
      </c>
      <c r="N11" s="8" t="s">
        <v>146</v>
      </c>
      <c r="O11" s="40">
        <v>1920</v>
      </c>
      <c r="P11" s="8" t="s">
        <v>97</v>
      </c>
      <c r="Q11" s="40">
        <v>2640</v>
      </c>
      <c r="R11" s="46" t="s">
        <v>119</v>
      </c>
      <c r="S11" s="40">
        <v>2560</v>
      </c>
      <c r="T11" s="40" t="s">
        <v>158</v>
      </c>
      <c r="U11" s="40">
        <v>4800</v>
      </c>
    </row>
    <row r="12" spans="2:21" ht="28" customHeight="1" x14ac:dyDescent="0.35">
      <c r="B12" s="1">
        <v>5</v>
      </c>
      <c r="C12" s="12" t="s">
        <v>52</v>
      </c>
      <c r="D12" s="169" t="s">
        <v>3</v>
      </c>
      <c r="E12" s="169"/>
      <c r="F12" s="10" t="s">
        <v>2</v>
      </c>
      <c r="G12" s="24">
        <v>2345</v>
      </c>
      <c r="H12" s="3">
        <v>37</v>
      </c>
      <c r="I12" s="51">
        <f t="shared" si="0"/>
        <v>86765</v>
      </c>
      <c r="J12" s="8" t="s">
        <v>133</v>
      </c>
      <c r="K12" s="40">
        <v>11470</v>
      </c>
      <c r="L12" s="8" t="s">
        <v>135</v>
      </c>
      <c r="M12" s="40">
        <v>20350</v>
      </c>
      <c r="N12" s="8" t="s">
        <v>86</v>
      </c>
      <c r="O12" s="40">
        <v>8880</v>
      </c>
      <c r="P12" s="8" t="s">
        <v>98</v>
      </c>
      <c r="Q12" s="40">
        <v>12025</v>
      </c>
      <c r="R12" s="46" t="s">
        <v>124</v>
      </c>
      <c r="S12" s="40">
        <v>9065</v>
      </c>
      <c r="T12" s="40" t="s">
        <v>159</v>
      </c>
      <c r="U12" s="40">
        <v>25160</v>
      </c>
    </row>
    <row r="13" spans="2:21" ht="28" customHeight="1" x14ac:dyDescent="0.35">
      <c r="B13" s="1">
        <v>6</v>
      </c>
      <c r="C13" s="12" t="s">
        <v>56</v>
      </c>
      <c r="D13" s="167" t="s">
        <v>53</v>
      </c>
      <c r="E13" s="168"/>
      <c r="F13" s="10" t="s">
        <v>4</v>
      </c>
      <c r="G13" s="24">
        <v>15</v>
      </c>
      <c r="H13" s="3">
        <v>45</v>
      </c>
      <c r="I13" s="51">
        <f t="shared" si="0"/>
        <v>675</v>
      </c>
      <c r="J13" s="8" t="s">
        <v>68</v>
      </c>
      <c r="K13" s="40">
        <v>90</v>
      </c>
      <c r="L13" s="8" t="s">
        <v>137</v>
      </c>
      <c r="M13" s="40">
        <v>180</v>
      </c>
      <c r="N13" s="8" t="s">
        <v>87</v>
      </c>
      <c r="O13" s="40">
        <v>45</v>
      </c>
      <c r="P13" s="8"/>
      <c r="Q13" s="40"/>
      <c r="R13" s="46" t="s">
        <v>125</v>
      </c>
      <c r="S13" s="40">
        <v>90</v>
      </c>
      <c r="T13" s="40" t="s">
        <v>160</v>
      </c>
      <c r="U13" s="40">
        <v>270</v>
      </c>
    </row>
    <row r="14" spans="2:21" ht="28" customHeight="1" x14ac:dyDescent="0.35">
      <c r="B14" s="1">
        <v>7</v>
      </c>
      <c r="C14" s="12" t="s">
        <v>57</v>
      </c>
      <c r="D14" s="169" t="s">
        <v>5</v>
      </c>
      <c r="E14" s="169"/>
      <c r="F14" s="10" t="s">
        <v>2</v>
      </c>
      <c r="G14" s="15">
        <v>702</v>
      </c>
      <c r="H14" s="3">
        <v>27.8</v>
      </c>
      <c r="I14" s="51">
        <f t="shared" si="0"/>
        <v>19515.600000000002</v>
      </c>
      <c r="J14" s="31" t="s">
        <v>69</v>
      </c>
      <c r="K14" s="41">
        <v>3336</v>
      </c>
      <c r="L14" s="31" t="s">
        <v>138</v>
      </c>
      <c r="M14" s="41">
        <v>3753</v>
      </c>
      <c r="N14" s="8" t="s">
        <v>155</v>
      </c>
      <c r="O14" s="40">
        <v>2002</v>
      </c>
      <c r="P14" s="8" t="s">
        <v>99</v>
      </c>
      <c r="Q14" s="40">
        <v>2752</v>
      </c>
      <c r="R14" s="46" t="s">
        <v>120</v>
      </c>
      <c r="S14" s="40">
        <v>2669</v>
      </c>
      <c r="T14" s="40" t="s">
        <v>161</v>
      </c>
      <c r="U14" s="40">
        <v>5004</v>
      </c>
    </row>
    <row r="15" spans="2:21" ht="28" customHeight="1" x14ac:dyDescent="0.35">
      <c r="B15" s="1">
        <v>8</v>
      </c>
      <c r="C15" s="12" t="s">
        <v>58</v>
      </c>
      <c r="D15" s="167" t="s">
        <v>54</v>
      </c>
      <c r="E15" s="168"/>
      <c r="F15" s="10" t="s">
        <v>4</v>
      </c>
      <c r="G15" s="15">
        <v>234</v>
      </c>
      <c r="H15" s="3">
        <v>50</v>
      </c>
      <c r="I15" s="51">
        <f t="shared" si="0"/>
        <v>11700</v>
      </c>
      <c r="J15" s="31" t="s">
        <v>70</v>
      </c>
      <c r="K15" s="41">
        <v>2000</v>
      </c>
      <c r="L15" s="31" t="s">
        <v>139</v>
      </c>
      <c r="M15" s="41">
        <v>2250</v>
      </c>
      <c r="N15" s="8" t="s">
        <v>147</v>
      </c>
      <c r="O15" s="40">
        <v>1200</v>
      </c>
      <c r="P15" s="8" t="s">
        <v>100</v>
      </c>
      <c r="Q15" s="40">
        <v>1650</v>
      </c>
      <c r="R15" s="46" t="s">
        <v>121</v>
      </c>
      <c r="S15" s="40">
        <v>1600</v>
      </c>
      <c r="T15" s="40" t="s">
        <v>162</v>
      </c>
      <c r="U15" s="40">
        <v>3000</v>
      </c>
    </row>
    <row r="16" spans="2:21" ht="28" customHeight="1" x14ac:dyDescent="0.35">
      <c r="B16" s="1">
        <v>9</v>
      </c>
      <c r="C16" s="12" t="s">
        <v>59</v>
      </c>
      <c r="D16" s="169" t="s">
        <v>55</v>
      </c>
      <c r="E16" s="169"/>
      <c r="F16" s="10" t="s">
        <v>2</v>
      </c>
      <c r="G16" s="15">
        <v>292</v>
      </c>
      <c r="H16" s="3">
        <v>51</v>
      </c>
      <c r="I16" s="51">
        <f t="shared" si="0"/>
        <v>14892</v>
      </c>
      <c r="J16" s="8" t="s">
        <v>71</v>
      </c>
      <c r="K16" s="40">
        <v>2550</v>
      </c>
      <c r="L16" s="8" t="s">
        <v>140</v>
      </c>
      <c r="M16" s="40">
        <v>2856</v>
      </c>
      <c r="N16" s="8" t="s">
        <v>148</v>
      </c>
      <c r="O16" s="40">
        <v>1530</v>
      </c>
      <c r="P16" s="8" t="s">
        <v>101</v>
      </c>
      <c r="Q16" s="40">
        <v>2397</v>
      </c>
      <c r="R16" s="46" t="s">
        <v>122</v>
      </c>
      <c r="S16" s="40">
        <v>2040</v>
      </c>
      <c r="T16" s="40" t="s">
        <v>163</v>
      </c>
      <c r="U16" s="40">
        <v>3825</v>
      </c>
    </row>
    <row r="17" spans="2:21" ht="28" customHeight="1" x14ac:dyDescent="0.35">
      <c r="B17" s="1">
        <v>10</v>
      </c>
      <c r="C17" s="12" t="s">
        <v>60</v>
      </c>
      <c r="D17" s="169" t="s">
        <v>61</v>
      </c>
      <c r="E17" s="169"/>
      <c r="F17" s="10" t="s">
        <v>4</v>
      </c>
      <c r="G17" s="15">
        <v>234</v>
      </c>
      <c r="H17" s="3">
        <v>56</v>
      </c>
      <c r="I17" s="51">
        <f t="shared" si="0"/>
        <v>13104</v>
      </c>
      <c r="J17" s="31" t="s">
        <v>72</v>
      </c>
      <c r="K17" s="41">
        <v>2240</v>
      </c>
      <c r="L17" s="31" t="s">
        <v>141</v>
      </c>
      <c r="M17" s="41">
        <v>2520</v>
      </c>
      <c r="N17" s="8" t="s">
        <v>88</v>
      </c>
      <c r="O17" s="40">
        <v>1250</v>
      </c>
      <c r="P17" s="8" t="s">
        <v>102</v>
      </c>
      <c r="Q17" s="40">
        <v>1848</v>
      </c>
      <c r="R17" s="46" t="s">
        <v>123</v>
      </c>
      <c r="S17" s="40">
        <v>1792</v>
      </c>
      <c r="T17" s="40" t="s">
        <v>164</v>
      </c>
      <c r="U17" s="40">
        <v>3360</v>
      </c>
    </row>
    <row r="18" spans="2:21" ht="28" customHeight="1" x14ac:dyDescent="0.35">
      <c r="B18" s="1">
        <v>11</v>
      </c>
      <c r="C18" s="12" t="s">
        <v>62</v>
      </c>
      <c r="D18" s="169" t="s">
        <v>6</v>
      </c>
      <c r="E18" s="169"/>
      <c r="F18" s="10" t="s">
        <v>31</v>
      </c>
      <c r="G18" s="15">
        <v>5</v>
      </c>
      <c r="H18" s="3">
        <v>1900</v>
      </c>
      <c r="I18" s="51">
        <f t="shared" si="0"/>
        <v>9500</v>
      </c>
      <c r="J18" s="8" t="s">
        <v>73</v>
      </c>
      <c r="K18" s="40">
        <v>3800</v>
      </c>
      <c r="L18" s="28"/>
      <c r="M18" s="40"/>
      <c r="N18" s="8" t="s">
        <v>89</v>
      </c>
      <c r="O18" s="40">
        <v>1900</v>
      </c>
      <c r="P18" s="8"/>
      <c r="Q18" s="40"/>
      <c r="R18" s="46" t="s">
        <v>73</v>
      </c>
      <c r="S18" s="40">
        <v>3800</v>
      </c>
      <c r="T18" s="40"/>
      <c r="U18" s="40"/>
    </row>
    <row r="19" spans="2:21" ht="28" customHeight="1" x14ac:dyDescent="0.35">
      <c r="B19" s="1">
        <v>12</v>
      </c>
      <c r="C19" s="12" t="s">
        <v>34</v>
      </c>
      <c r="D19" s="173" t="s">
        <v>63</v>
      </c>
      <c r="E19" s="174"/>
      <c r="F19" s="11" t="s">
        <v>4</v>
      </c>
      <c r="G19" s="15">
        <v>5</v>
      </c>
      <c r="H19" s="3">
        <v>114</v>
      </c>
      <c r="I19" s="51">
        <f t="shared" si="0"/>
        <v>570</v>
      </c>
      <c r="J19" s="8" t="s">
        <v>74</v>
      </c>
      <c r="K19" s="40">
        <v>228</v>
      </c>
      <c r="L19" s="28"/>
      <c r="M19" s="40"/>
      <c r="N19" s="8" t="s">
        <v>90</v>
      </c>
      <c r="O19" s="40">
        <v>114</v>
      </c>
      <c r="P19" s="8"/>
      <c r="Q19" s="40"/>
      <c r="R19" s="46" t="s">
        <v>74</v>
      </c>
      <c r="S19" s="40">
        <v>228</v>
      </c>
      <c r="T19" s="40"/>
      <c r="U19" s="40"/>
    </row>
    <row r="20" spans="2:21" ht="28" customHeight="1" x14ac:dyDescent="0.35">
      <c r="B20" s="1">
        <v>13</v>
      </c>
      <c r="C20" s="12" t="s">
        <v>35</v>
      </c>
      <c r="D20" s="169" t="s">
        <v>7</v>
      </c>
      <c r="E20" s="169"/>
      <c r="F20" s="10" t="s">
        <v>2</v>
      </c>
      <c r="G20" s="15">
        <v>955</v>
      </c>
      <c r="H20" s="3">
        <v>1.46</v>
      </c>
      <c r="I20" s="51">
        <f t="shared" si="0"/>
        <v>1394.3</v>
      </c>
      <c r="J20" s="8"/>
      <c r="K20" s="40"/>
      <c r="L20" s="8" t="s">
        <v>173</v>
      </c>
      <c r="M20" s="40">
        <v>234</v>
      </c>
      <c r="N20" s="8" t="s">
        <v>174</v>
      </c>
      <c r="O20" s="40">
        <v>350</v>
      </c>
      <c r="P20" s="8" t="s">
        <v>175</v>
      </c>
      <c r="Q20" s="40">
        <v>474</v>
      </c>
      <c r="R20" s="46"/>
      <c r="S20" s="40"/>
      <c r="T20" s="40" t="s">
        <v>176</v>
      </c>
      <c r="U20" s="40">
        <v>336</v>
      </c>
    </row>
    <row r="21" spans="2:21" ht="28" customHeight="1" x14ac:dyDescent="0.35">
      <c r="B21" s="1">
        <v>15</v>
      </c>
      <c r="C21" s="12" t="s">
        <v>36</v>
      </c>
      <c r="D21" s="169" t="s">
        <v>8</v>
      </c>
      <c r="E21" s="169"/>
      <c r="F21" s="10" t="s">
        <v>9</v>
      </c>
      <c r="G21" s="15">
        <v>1</v>
      </c>
      <c r="H21" s="3">
        <v>1500</v>
      </c>
      <c r="I21" s="51">
        <f t="shared" si="0"/>
        <v>1500</v>
      </c>
      <c r="K21" s="39"/>
      <c r="M21" s="39"/>
      <c r="O21" s="40"/>
      <c r="Q21" s="40"/>
      <c r="R21" s="46"/>
      <c r="S21" s="40"/>
      <c r="T21" s="40"/>
      <c r="U21" s="40"/>
    </row>
    <row r="22" spans="2:21" ht="28" customHeight="1" x14ac:dyDescent="0.35">
      <c r="B22" s="2" t="s">
        <v>25</v>
      </c>
      <c r="C22" s="12"/>
      <c r="D22" s="181" t="s">
        <v>10</v>
      </c>
      <c r="E22" s="181"/>
      <c r="F22" s="10"/>
      <c r="G22" s="15"/>
      <c r="H22" s="3"/>
      <c r="I22" s="51">
        <f t="shared" si="0"/>
        <v>0</v>
      </c>
      <c r="K22" s="39"/>
      <c r="M22" s="39"/>
      <c r="O22" s="39"/>
      <c r="Q22" s="40"/>
      <c r="R22" s="46"/>
      <c r="S22" s="40"/>
      <c r="T22" s="40"/>
      <c r="U22" s="40"/>
    </row>
    <row r="23" spans="2:21" ht="28" customHeight="1" x14ac:dyDescent="0.35">
      <c r="B23" s="1">
        <v>1</v>
      </c>
      <c r="C23" s="12" t="s">
        <v>37</v>
      </c>
      <c r="D23" s="169" t="s">
        <v>11</v>
      </c>
      <c r="E23" s="169"/>
      <c r="F23" s="10" t="s">
        <v>32</v>
      </c>
      <c r="G23" s="15">
        <v>1.52</v>
      </c>
      <c r="H23" s="3">
        <v>2500</v>
      </c>
      <c r="I23" s="51">
        <f t="shared" si="0"/>
        <v>3800</v>
      </c>
      <c r="J23" s="8" t="s">
        <v>79</v>
      </c>
      <c r="K23" s="40">
        <v>800</v>
      </c>
      <c r="L23" s="8" t="s">
        <v>142</v>
      </c>
      <c r="M23" s="40">
        <v>400</v>
      </c>
      <c r="N23" s="8" t="s">
        <v>92</v>
      </c>
      <c r="O23" s="40">
        <v>600</v>
      </c>
      <c r="P23" s="8" t="s">
        <v>109</v>
      </c>
      <c r="Q23" s="40">
        <v>812</v>
      </c>
      <c r="R23" s="46" t="s">
        <v>126</v>
      </c>
      <c r="S23" s="40">
        <v>612</v>
      </c>
      <c r="T23" s="40" t="s">
        <v>165</v>
      </c>
      <c r="U23" s="40">
        <v>575</v>
      </c>
    </row>
    <row r="24" spans="2:21" ht="28" customHeight="1" x14ac:dyDescent="0.35">
      <c r="B24" s="1">
        <v>3</v>
      </c>
      <c r="C24" s="29" t="s">
        <v>64</v>
      </c>
      <c r="D24" s="174" t="s">
        <v>12</v>
      </c>
      <c r="E24" s="174"/>
      <c r="F24" s="17" t="s">
        <v>13</v>
      </c>
      <c r="G24" s="16">
        <v>26</v>
      </c>
      <c r="H24" s="6">
        <v>71</v>
      </c>
      <c r="I24" s="51">
        <f t="shared" si="0"/>
        <v>1846</v>
      </c>
      <c r="J24" s="8" t="s">
        <v>75</v>
      </c>
      <c r="K24" s="40">
        <v>280</v>
      </c>
      <c r="L24" s="8" t="s">
        <v>81</v>
      </c>
      <c r="M24" s="40">
        <v>350</v>
      </c>
      <c r="N24" s="8" t="s">
        <v>103</v>
      </c>
      <c r="O24" s="40">
        <v>210</v>
      </c>
      <c r="P24" s="8" t="s">
        <v>75</v>
      </c>
      <c r="Q24" s="40">
        <v>280</v>
      </c>
      <c r="R24" s="46" t="s">
        <v>103</v>
      </c>
      <c r="S24" s="40">
        <v>210</v>
      </c>
      <c r="T24" s="40" t="s">
        <v>166</v>
      </c>
      <c r="U24" s="40">
        <v>490</v>
      </c>
    </row>
    <row r="25" spans="2:21" ht="28" customHeight="1" x14ac:dyDescent="0.35">
      <c r="B25" s="1">
        <v>4</v>
      </c>
      <c r="C25" s="7" t="s">
        <v>39</v>
      </c>
      <c r="D25" s="169" t="s">
        <v>14</v>
      </c>
      <c r="E25" s="169"/>
      <c r="F25" s="17" t="s">
        <v>13</v>
      </c>
      <c r="G25" s="16">
        <v>725</v>
      </c>
      <c r="H25" s="6">
        <v>48</v>
      </c>
      <c r="I25" s="51">
        <f t="shared" si="0"/>
        <v>34800</v>
      </c>
      <c r="J25" s="8" t="s">
        <v>76</v>
      </c>
      <c r="K25" s="40">
        <v>5520</v>
      </c>
      <c r="L25" s="8" t="s">
        <v>82</v>
      </c>
      <c r="M25" s="40">
        <v>7248</v>
      </c>
      <c r="N25" s="8" t="s">
        <v>104</v>
      </c>
      <c r="O25" s="40">
        <v>3696</v>
      </c>
      <c r="P25" s="8" t="s">
        <v>150</v>
      </c>
      <c r="Q25" s="40">
        <v>4992</v>
      </c>
      <c r="R25" s="46" t="s">
        <v>127</v>
      </c>
      <c r="S25" s="40">
        <v>3744</v>
      </c>
      <c r="T25" s="40" t="s">
        <v>167</v>
      </c>
      <c r="U25" s="40">
        <v>9600</v>
      </c>
    </row>
    <row r="26" spans="2:21" ht="28" customHeight="1" x14ac:dyDescent="0.35">
      <c r="B26" s="13">
        <v>5</v>
      </c>
      <c r="C26" s="7" t="s">
        <v>40</v>
      </c>
      <c r="D26" s="169" t="s">
        <v>33</v>
      </c>
      <c r="E26" s="169"/>
      <c r="F26" s="17" t="s">
        <v>13</v>
      </c>
      <c r="G26" s="16">
        <v>38</v>
      </c>
      <c r="H26" s="6">
        <v>50</v>
      </c>
      <c r="I26" s="51">
        <f t="shared" si="0"/>
        <v>1900</v>
      </c>
      <c r="J26" s="8" t="s">
        <v>77</v>
      </c>
      <c r="K26" s="40">
        <v>240</v>
      </c>
      <c r="L26" s="8" t="s">
        <v>83</v>
      </c>
      <c r="M26" s="40">
        <v>336</v>
      </c>
      <c r="N26" s="8" t="s">
        <v>105</v>
      </c>
      <c r="O26" s="40">
        <v>192</v>
      </c>
      <c r="P26" s="8" t="s">
        <v>77</v>
      </c>
      <c r="Q26" s="40">
        <v>240</v>
      </c>
      <c r="R26" s="46" t="s">
        <v>153</v>
      </c>
      <c r="S26" s="40">
        <v>288</v>
      </c>
      <c r="T26" s="40" t="s">
        <v>168</v>
      </c>
      <c r="U26" s="40">
        <v>528</v>
      </c>
    </row>
    <row r="27" spans="2:21" ht="28" customHeight="1" x14ac:dyDescent="0.35">
      <c r="B27" s="13">
        <v>6</v>
      </c>
      <c r="C27" s="7" t="s">
        <v>42</v>
      </c>
      <c r="D27" s="169" t="s">
        <v>15</v>
      </c>
      <c r="E27" s="169"/>
      <c r="F27" s="17" t="s">
        <v>13</v>
      </c>
      <c r="G27" s="16">
        <v>687</v>
      </c>
      <c r="H27" s="6">
        <v>6</v>
      </c>
      <c r="I27" s="51">
        <f t="shared" si="0"/>
        <v>4122</v>
      </c>
      <c r="J27" s="8" t="s">
        <v>84</v>
      </c>
      <c r="K27" s="40">
        <v>660</v>
      </c>
      <c r="L27" s="8" t="s">
        <v>107</v>
      </c>
      <c r="M27" s="40">
        <v>864</v>
      </c>
      <c r="N27" s="8" t="s">
        <v>106</v>
      </c>
      <c r="O27" s="40">
        <v>456</v>
      </c>
      <c r="P27" s="8" t="s">
        <v>151</v>
      </c>
      <c r="Q27" s="40">
        <v>594</v>
      </c>
      <c r="R27" s="46" t="s">
        <v>154</v>
      </c>
      <c r="S27" s="40">
        <v>432</v>
      </c>
      <c r="T27" s="40" t="s">
        <v>169</v>
      </c>
      <c r="U27" s="40">
        <v>1134</v>
      </c>
    </row>
    <row r="28" spans="2:21" ht="27.75" customHeight="1" x14ac:dyDescent="0.35">
      <c r="B28" s="1">
        <v>7</v>
      </c>
      <c r="C28" s="7" t="s">
        <v>41</v>
      </c>
      <c r="D28" s="167" t="s">
        <v>16</v>
      </c>
      <c r="E28" s="168"/>
      <c r="F28" s="17" t="s">
        <v>13</v>
      </c>
      <c r="G28" s="16">
        <v>720</v>
      </c>
      <c r="H28" s="6">
        <v>35</v>
      </c>
      <c r="I28" s="51">
        <f t="shared" si="0"/>
        <v>25200</v>
      </c>
      <c r="J28" s="8" t="s">
        <v>78</v>
      </c>
      <c r="K28" s="40">
        <v>3850</v>
      </c>
      <c r="L28" s="8" t="s">
        <v>108</v>
      </c>
      <c r="M28" s="40">
        <v>5285</v>
      </c>
      <c r="N28" s="8" t="s">
        <v>129</v>
      </c>
      <c r="O28" s="40">
        <v>2695</v>
      </c>
      <c r="P28" s="8" t="s">
        <v>152</v>
      </c>
      <c r="Q28" s="40">
        <v>3640</v>
      </c>
      <c r="R28" s="46" t="s">
        <v>130</v>
      </c>
      <c r="S28" s="40">
        <v>2730</v>
      </c>
      <c r="T28" s="40" t="s">
        <v>170</v>
      </c>
      <c r="U28" s="40">
        <v>7000</v>
      </c>
    </row>
    <row r="29" spans="2:21" ht="28" customHeight="1" x14ac:dyDescent="0.35">
      <c r="B29" s="1">
        <v>8</v>
      </c>
      <c r="C29" s="1" t="s">
        <v>17</v>
      </c>
      <c r="D29" s="169" t="s">
        <v>18</v>
      </c>
      <c r="E29" s="169"/>
      <c r="F29" s="17" t="s">
        <v>19</v>
      </c>
      <c r="G29" s="16">
        <v>1</v>
      </c>
      <c r="H29" s="6">
        <v>3000</v>
      </c>
      <c r="I29" s="51">
        <f>PRODUCT(G29,H29)</f>
        <v>3000</v>
      </c>
      <c r="J29" s="39"/>
      <c r="K29" s="39"/>
      <c r="L29" s="39"/>
      <c r="M29" s="39"/>
      <c r="N29" s="39"/>
      <c r="O29" s="39"/>
      <c r="P29" s="39"/>
      <c r="Q29" s="40"/>
      <c r="R29" s="40"/>
      <c r="S29" s="40"/>
      <c r="T29" s="40"/>
      <c r="U29" s="40"/>
    </row>
    <row r="30" spans="2:21" ht="28" customHeight="1" x14ac:dyDescent="0.35">
      <c r="B30" s="1">
        <v>9</v>
      </c>
      <c r="C30" s="1" t="s">
        <v>17</v>
      </c>
      <c r="D30" s="35" t="s">
        <v>110</v>
      </c>
      <c r="E30" s="36"/>
      <c r="F30" s="17" t="s">
        <v>111</v>
      </c>
      <c r="G30" s="1">
        <v>495</v>
      </c>
      <c r="H30" s="6">
        <v>97</v>
      </c>
      <c r="I30" s="51">
        <f t="shared" ref="I30:I31" si="1">PRODUCT(G30,H30)</f>
        <v>48015</v>
      </c>
      <c r="J30" s="39"/>
      <c r="K30" s="39"/>
      <c r="L30" s="45"/>
      <c r="M30" s="39"/>
      <c r="O30" s="39"/>
      <c r="Q30" s="40"/>
      <c r="R30" s="46"/>
      <c r="S30" s="40"/>
      <c r="T30" s="40"/>
      <c r="U30" s="40"/>
    </row>
    <row r="31" spans="2:21" ht="36.75" customHeight="1" x14ac:dyDescent="0.35">
      <c r="B31" s="1">
        <v>10</v>
      </c>
      <c r="C31" s="7" t="s">
        <v>114</v>
      </c>
      <c r="D31" s="177" t="s">
        <v>115</v>
      </c>
      <c r="E31" s="178"/>
      <c r="F31" s="17" t="s">
        <v>116</v>
      </c>
      <c r="G31" s="1">
        <v>1890</v>
      </c>
      <c r="H31" s="6">
        <v>18.36</v>
      </c>
      <c r="I31" s="51">
        <f t="shared" si="1"/>
        <v>34700.400000000001</v>
      </c>
      <c r="J31" s="50"/>
      <c r="L31" s="53" t="s">
        <v>143</v>
      </c>
      <c r="M31" s="48">
        <v>5505</v>
      </c>
      <c r="N31" s="8" t="s">
        <v>149</v>
      </c>
      <c r="O31" s="40">
        <v>8808</v>
      </c>
      <c r="P31" s="8" t="s">
        <v>172</v>
      </c>
      <c r="Q31" s="40">
        <v>11927</v>
      </c>
      <c r="R31" s="46"/>
      <c r="S31" s="40"/>
      <c r="T31" s="48" t="s">
        <v>171</v>
      </c>
      <c r="U31" s="48">
        <v>7061</v>
      </c>
    </row>
    <row r="32" spans="2:21" x14ac:dyDescent="0.35">
      <c r="B32" s="1"/>
      <c r="C32" s="2"/>
      <c r="D32" s="170" t="s">
        <v>43</v>
      </c>
      <c r="E32" s="171"/>
      <c r="F32" s="2"/>
      <c r="G32" s="20"/>
      <c r="H32" s="21"/>
      <c r="I32" s="23">
        <f>SUM(I6:I31)</f>
        <v>344164.30000000005</v>
      </c>
      <c r="J32" s="37"/>
      <c r="K32" s="33">
        <f>SUM(K8:K30)</f>
        <v>42034</v>
      </c>
      <c r="L32" s="52"/>
      <c r="M32" s="34">
        <f>SUM(M6:M31)</f>
        <v>57131</v>
      </c>
      <c r="N32" s="43"/>
      <c r="O32" s="33">
        <f>SUM(O6:O31)</f>
        <v>36733</v>
      </c>
      <c r="P32" s="43"/>
      <c r="Q32" s="1">
        <f>SUM(Q6:Q31)</f>
        <v>47071</v>
      </c>
      <c r="R32" s="1"/>
      <c r="S32" s="1">
        <f>SUM(S5:S31)</f>
        <v>33630</v>
      </c>
      <c r="T32" s="1"/>
      <c r="U32" s="1">
        <f>SUM(U8:U31)</f>
        <v>72863</v>
      </c>
    </row>
    <row r="33" spans="7:21" x14ac:dyDescent="0.35">
      <c r="G33" s="18" t="s">
        <v>47</v>
      </c>
      <c r="I33" s="27">
        <v>423322.09</v>
      </c>
      <c r="Q33" s="8"/>
      <c r="R33" s="8"/>
      <c r="S33" s="8" t="s">
        <v>95</v>
      </c>
      <c r="T33" s="8"/>
      <c r="U33" s="8">
        <v>289462</v>
      </c>
    </row>
    <row r="34" spans="7:21" x14ac:dyDescent="0.35">
      <c r="G34" s="30"/>
      <c r="I34" s="27"/>
      <c r="L34" s="25"/>
      <c r="M34" s="25"/>
      <c r="N34" s="32"/>
      <c r="Q34" s="47"/>
      <c r="R34" s="47"/>
      <c r="S34" s="47" t="s">
        <v>47</v>
      </c>
      <c r="T34" s="47"/>
      <c r="U34" s="34">
        <v>356038</v>
      </c>
    </row>
    <row r="35" spans="7:21" x14ac:dyDescent="0.35">
      <c r="Q35" s="44"/>
      <c r="R35" s="44"/>
      <c r="S35" s="44"/>
      <c r="T35" s="44"/>
      <c r="U35" s="44"/>
    </row>
    <row r="36" spans="7:21" x14ac:dyDescent="0.35">
      <c r="I36" s="27"/>
      <c r="L36" s="26"/>
      <c r="M36" s="26"/>
      <c r="R36"/>
    </row>
    <row r="37" spans="7:21" x14ac:dyDescent="0.35">
      <c r="R37"/>
    </row>
    <row r="38" spans="7:21" x14ac:dyDescent="0.35">
      <c r="R38"/>
    </row>
    <row r="39" spans="7:21" x14ac:dyDescent="0.35">
      <c r="R39"/>
    </row>
    <row r="40" spans="7:21" x14ac:dyDescent="0.35">
      <c r="R40"/>
    </row>
    <row r="41" spans="7:21" x14ac:dyDescent="0.35">
      <c r="R41"/>
    </row>
    <row r="42" spans="7:21" x14ac:dyDescent="0.35">
      <c r="R42"/>
    </row>
    <row r="43" spans="7:21" x14ac:dyDescent="0.35">
      <c r="R43"/>
    </row>
    <row r="44" spans="7:21" x14ac:dyDescent="0.35">
      <c r="R44"/>
    </row>
    <row r="45" spans="7:21" x14ac:dyDescent="0.35">
      <c r="R45"/>
    </row>
    <row r="46" spans="7:21" x14ac:dyDescent="0.35">
      <c r="R46"/>
    </row>
    <row r="47" spans="7:21" x14ac:dyDescent="0.35">
      <c r="R47"/>
    </row>
    <row r="48" spans="7:21" x14ac:dyDescent="0.35">
      <c r="R48"/>
    </row>
    <row r="49" spans="18:18" x14ac:dyDescent="0.35">
      <c r="R49"/>
    </row>
    <row r="50" spans="18:18" x14ac:dyDescent="0.35">
      <c r="R50"/>
    </row>
    <row r="51" spans="18:18" x14ac:dyDescent="0.35">
      <c r="R51"/>
    </row>
    <row r="52" spans="18:18" x14ac:dyDescent="0.35">
      <c r="R52"/>
    </row>
  </sheetData>
  <mergeCells count="34">
    <mergeCell ref="U3:U4"/>
    <mergeCell ref="D31:E31"/>
    <mergeCell ref="M3:M4"/>
    <mergeCell ref="K3:K4"/>
    <mergeCell ref="D29:E29"/>
    <mergeCell ref="D24:E24"/>
    <mergeCell ref="D21:E21"/>
    <mergeCell ref="D22:E22"/>
    <mergeCell ref="D23:E23"/>
    <mergeCell ref="D7:E7"/>
    <mergeCell ref="D32:E32"/>
    <mergeCell ref="D27:E27"/>
    <mergeCell ref="D16:E16"/>
    <mergeCell ref="D5:E5"/>
    <mergeCell ref="D9:E9"/>
    <mergeCell ref="D10:E10"/>
    <mergeCell ref="D8:E8"/>
    <mergeCell ref="D11:E11"/>
    <mergeCell ref="D6:E6"/>
    <mergeCell ref="D17:E17"/>
    <mergeCell ref="D18:E18"/>
    <mergeCell ref="D19:E19"/>
    <mergeCell ref="D20:E20"/>
    <mergeCell ref="D28:E28"/>
    <mergeCell ref="D25:E25"/>
    <mergeCell ref="D26:E26"/>
    <mergeCell ref="F1:I1"/>
    <mergeCell ref="B3:I3"/>
    <mergeCell ref="B4:I4"/>
    <mergeCell ref="B2:I2"/>
    <mergeCell ref="D15:E15"/>
    <mergeCell ref="D12:E12"/>
    <mergeCell ref="D13:E13"/>
    <mergeCell ref="D14:E1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Przedmiar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Lupus</dc:creator>
  <cp:lastModifiedBy>Marek Golec</cp:lastModifiedBy>
  <cp:lastPrinted>2023-07-25T09:53:08Z</cp:lastPrinted>
  <dcterms:created xsi:type="dcterms:W3CDTF">2015-06-05T18:19:34Z</dcterms:created>
  <dcterms:modified xsi:type="dcterms:W3CDTF">2026-06-15T17:14:51Z</dcterms:modified>
</cp:coreProperties>
</file>